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8860" windowHeight="6180" activeTab="0"/>
  </bookViews>
  <sheets>
    <sheet name="Hárok1" sheetId="1" r:id="rId1"/>
    <sheet name="Hárok2" sheetId="2" r:id="rId2"/>
    <sheet name="Grafy" sheetId="3" r:id="rId3"/>
  </sheets>
  <definedNames/>
  <calcPr fullCalcOnLoad="1"/>
</workbook>
</file>

<file path=xl/sharedStrings.xml><?xml version="1.0" encoding="utf-8"?>
<sst xmlns="http://schemas.openxmlformats.org/spreadsheetml/2006/main" count="52" uniqueCount="22">
  <si>
    <t>Spolu</t>
  </si>
  <si>
    <t>import</t>
  </si>
  <si>
    <t>export</t>
  </si>
  <si>
    <t>HU</t>
  </si>
  <si>
    <t>UA</t>
  </si>
  <si>
    <t>PL</t>
  </si>
  <si>
    <t>mesiac</t>
  </si>
  <si>
    <t>Saldo</t>
  </si>
  <si>
    <t>month</t>
  </si>
  <si>
    <t>CZ</t>
  </si>
  <si>
    <t>Spolu / Total</t>
  </si>
  <si>
    <t>Saldo /Balance/</t>
  </si>
  <si>
    <t>PS SR - Prenosová sústava Slovenskej republiky / TS SR - Transmission system of Slovak Republic</t>
  </si>
  <si>
    <t>MERANÉ CEZHRANIČNÉ VÝMENY PS SR (SALDO, MWh) *</t>
  </si>
  <si>
    <t>Saldo: Export + / Import -</t>
  </si>
  <si>
    <t>* Physical cross-border exchanges on the level of TS SR (Balance, MWh)</t>
  </si>
  <si>
    <t>Scheduled commercial cross-border exchanges of electricity on the level of TS SR (220 and 400 kV lines, MWh)</t>
  </si>
  <si>
    <t>Plánované obchodné hodnoty cezhraničných výmen elektriny na úrovni PS SR (220 a 400 kV vedenia, MWh)</t>
  </si>
  <si>
    <r>
      <rPr>
        <b/>
        <sz val="13"/>
        <rFont val="Arial CE"/>
        <family val="0"/>
      </rPr>
      <t>Rok (Year)</t>
    </r>
    <r>
      <rPr>
        <b/>
        <sz val="13"/>
        <color indexed="56"/>
        <rFont val="Arial CE"/>
        <family val="2"/>
      </rPr>
      <t xml:space="preserve"> </t>
    </r>
    <r>
      <rPr>
        <b/>
        <sz val="14"/>
        <color indexed="36"/>
        <rFont val="Arial CE"/>
        <family val="0"/>
      </rPr>
      <t>2015</t>
    </r>
  </si>
  <si>
    <t>SALDO  (Balance) 2015</t>
  </si>
  <si>
    <t>SALDO (Balance) 2014</t>
  </si>
  <si>
    <t>Rok (Year) 2014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</si>
</sst>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#,##0.0"/>
    <numFmt numFmtId="174" formatCode="#,##0.0000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3"/>
      <color indexed="56"/>
      <name val="Arial CE"/>
      <family val="2"/>
    </font>
    <font>
      <b/>
      <sz val="13"/>
      <name val="Arial CE"/>
      <family val="2"/>
    </font>
    <font>
      <b/>
      <sz val="14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60"/>
      <name val="Arial CE"/>
      <family val="0"/>
    </font>
    <font>
      <b/>
      <sz val="10"/>
      <color indexed="56"/>
      <name val="Arial CE"/>
      <family val="0"/>
    </font>
    <font>
      <b/>
      <sz val="12"/>
      <color indexed="6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C00000"/>
      <name val="Arial CE"/>
      <family val="0"/>
    </font>
    <font>
      <b/>
      <sz val="13"/>
      <color rgb="FF002060"/>
      <name val="Arial CE"/>
      <family val="0"/>
    </font>
    <font>
      <b/>
      <sz val="10"/>
      <color rgb="FF00206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25" xfId="0" applyFont="1" applyBorder="1" applyAlignment="1">
      <alignment/>
    </xf>
    <xf numFmtId="3" fontId="0" fillId="0" borderId="26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45" fillId="0" borderId="0" xfId="0" applyFont="1" applyFill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/>
    </xf>
    <xf numFmtId="3" fontId="1" fillId="35" borderId="31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 horizontal="right"/>
    </xf>
    <xf numFmtId="3" fontId="1" fillId="35" borderId="31" xfId="0" applyNumberFormat="1" applyFont="1" applyFill="1" applyBorder="1" applyAlignment="1">
      <alignment horizontal="right"/>
    </xf>
    <xf numFmtId="0" fontId="1" fillId="33" borderId="32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3" fontId="1" fillId="35" borderId="3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4" borderId="31" xfId="0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Alignment="1">
      <alignment horizontal="left"/>
    </xf>
    <xf numFmtId="3" fontId="1" fillId="34" borderId="33" xfId="0" applyNumberFormat="1" applyFont="1" applyFill="1" applyBorder="1" applyAlignment="1">
      <alignment horizontal="right"/>
    </xf>
    <xf numFmtId="3" fontId="1" fillId="34" borderId="34" xfId="0" applyNumberFormat="1" applyFont="1" applyFill="1" applyBorder="1" applyAlignment="1">
      <alignment horizontal="right"/>
    </xf>
    <xf numFmtId="3" fontId="1" fillId="34" borderId="35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6" fillId="13" borderId="15" xfId="0" applyFont="1" applyFill="1" applyBorder="1" applyAlignment="1">
      <alignment horizontal="center"/>
    </xf>
    <xf numFmtId="0" fontId="6" fillId="13" borderId="18" xfId="0" applyFont="1" applyFill="1" applyBorder="1" applyAlignment="1">
      <alignment horizontal="center"/>
    </xf>
    <xf numFmtId="0" fontId="6" fillId="13" borderId="19" xfId="0" applyFont="1" applyFill="1" applyBorder="1" applyAlignment="1">
      <alignment horizontal="center"/>
    </xf>
    <xf numFmtId="0" fontId="6" fillId="13" borderId="13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6" fillId="13" borderId="17" xfId="0" applyFont="1" applyFill="1" applyBorder="1" applyAlignment="1">
      <alignment horizontal="center"/>
    </xf>
    <xf numFmtId="0" fontId="46" fillId="13" borderId="10" xfId="0" applyFont="1" applyFill="1" applyBorder="1" applyAlignment="1">
      <alignment horizontal="center"/>
    </xf>
    <xf numFmtId="0" fontId="46" fillId="13" borderId="11" xfId="0" applyFont="1" applyFill="1" applyBorder="1" applyAlignment="1">
      <alignment horizontal="center"/>
    </xf>
    <xf numFmtId="0" fontId="46" fillId="13" borderId="12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9" fontId="45" fillId="0" borderId="18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11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CZ - SK</a:t>
            </a:r>
          </a:p>
        </c:rich>
      </c:tx>
      <c:layout>
        <c:manualLayout>
          <c:xMode val="factor"/>
          <c:yMode val="factor"/>
          <c:x val="0.043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8575"/>
          <c:w val="0.86975"/>
          <c:h val="0.92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Hárok2!$B$3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Hárok2!$B$4:$B$15</c:f>
              <c:numCache>
                <c:ptCount val="12"/>
                <c:pt idx="0">
                  <c:v>-841808.1</c:v>
                </c:pt>
                <c:pt idx="1">
                  <c:v>-666198.1</c:v>
                </c:pt>
                <c:pt idx="2">
                  <c:v>-692036.9</c:v>
                </c:pt>
                <c:pt idx="3">
                  <c:v>-639470.6</c:v>
                </c:pt>
                <c:pt idx="4">
                  <c:v>-604651.7999999999</c:v>
                </c:pt>
                <c:pt idx="5">
                  <c:v>-1002508.1000000003</c:v>
                </c:pt>
                <c:pt idx="6">
                  <c:v>-1040354.8</c:v>
                </c:pt>
                <c:pt idx="7">
                  <c:v>-904240.2</c:v>
                </c:pt>
                <c:pt idx="8">
                  <c:v>-909074.3</c:v>
                </c:pt>
                <c:pt idx="9">
                  <c:v>-922012.2</c:v>
                </c:pt>
                <c:pt idx="10">
                  <c:v>-913378.9999999998</c:v>
                </c:pt>
                <c:pt idx="11">
                  <c:v>-1113088.2</c:v>
                </c:pt>
              </c:numCache>
            </c:numRef>
          </c:val>
        </c:ser>
        <c:ser>
          <c:idx val="2"/>
          <c:order val="1"/>
          <c:tx>
            <c:strRef>
              <c:f>Hárok2!$C$3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Hárok2!$C$4:$C$15</c:f>
              <c:numCache>
                <c:ptCount val="12"/>
                <c:pt idx="0">
                  <c:v>-682900.6000000002</c:v>
                </c:pt>
                <c:pt idx="1">
                  <c:v>-557729.8</c:v>
                </c:pt>
                <c:pt idx="2">
                  <c:v>-701943.7</c:v>
                </c:pt>
                <c:pt idx="3">
                  <c:v>-1131733</c:v>
                </c:pt>
                <c:pt idx="4">
                  <c:v>-616214</c:v>
                </c:pt>
                <c:pt idx="5">
                  <c:v>-930266.6</c:v>
                </c:pt>
                <c:pt idx="6">
                  <c:v>-759995.7</c:v>
                </c:pt>
                <c:pt idx="7">
                  <c:v>-556319.7</c:v>
                </c:pt>
                <c:pt idx="8">
                  <c:v>-526112</c:v>
                </c:pt>
                <c:pt idx="9">
                  <c:v>-648582.8</c:v>
                </c:pt>
                <c:pt idx="10">
                  <c:v>-598332.1</c:v>
                </c:pt>
                <c:pt idx="11">
                  <c:v>-691684.9999999998</c:v>
                </c:pt>
              </c:numCache>
            </c:numRef>
          </c:val>
        </c:ser>
        <c:axId val="39252302"/>
        <c:axId val="17726399"/>
      </c:barChart>
      <c:catAx>
        <c:axId val="3925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17726399"/>
        <c:crosses val="autoZero"/>
        <c:auto val="1"/>
        <c:lblOffset val="0"/>
        <c:tickLblSkip val="1"/>
        <c:noMultiLvlLbl val="0"/>
      </c:catAx>
      <c:valAx>
        <c:axId val="17726399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523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75"/>
          <c:y val="0.479"/>
          <c:w val="0.09"/>
          <c:h val="0.1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HU - SK</a:t>
            </a:r>
          </a:p>
        </c:rich>
      </c:tx>
      <c:layout>
        <c:manualLayout>
          <c:xMode val="factor"/>
          <c:yMode val="factor"/>
          <c:x val="0.043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855"/>
          <c:w val="0.861"/>
          <c:h val="0.92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Hárok2!$D$4:$D$15</c:f>
              <c:numCache>
                <c:ptCount val="12"/>
                <c:pt idx="0">
                  <c:v>678555.5</c:v>
                </c:pt>
                <c:pt idx="1">
                  <c:v>540651.6</c:v>
                </c:pt>
                <c:pt idx="2">
                  <c:v>575787.3999999999</c:v>
                </c:pt>
                <c:pt idx="3">
                  <c:v>563361.9000000001</c:v>
                </c:pt>
                <c:pt idx="4">
                  <c:v>666058.9999999999</c:v>
                </c:pt>
                <c:pt idx="5">
                  <c:v>670862.8999999998</c:v>
                </c:pt>
                <c:pt idx="6">
                  <c:v>713935.9999999999</c:v>
                </c:pt>
                <c:pt idx="7">
                  <c:v>631012.5000000001</c:v>
                </c:pt>
                <c:pt idx="8">
                  <c:v>559299.3000000002</c:v>
                </c:pt>
                <c:pt idx="9">
                  <c:v>529308.6</c:v>
                </c:pt>
                <c:pt idx="10">
                  <c:v>609859.2</c:v>
                </c:pt>
                <c:pt idx="11">
                  <c:v>802970.0000000001</c:v>
                </c:pt>
              </c:numCache>
            </c:numRef>
          </c:val>
        </c:ser>
        <c:ser>
          <c:idx val="2"/>
          <c:order val="1"/>
          <c:tx>
            <c:strRef>
              <c:f>Hárok2!$E$3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Hárok2!$E$4:$E$15</c:f>
              <c:numCache>
                <c:ptCount val="12"/>
                <c:pt idx="0">
                  <c:v>589613.1999999998</c:v>
                </c:pt>
                <c:pt idx="1">
                  <c:v>439122.49999999994</c:v>
                </c:pt>
                <c:pt idx="2">
                  <c:v>594215.9000000001</c:v>
                </c:pt>
                <c:pt idx="3">
                  <c:v>691799.2000000001</c:v>
                </c:pt>
                <c:pt idx="4">
                  <c:v>690764.5</c:v>
                </c:pt>
                <c:pt idx="5">
                  <c:v>707628.2999999999</c:v>
                </c:pt>
                <c:pt idx="6">
                  <c:v>753497.9000000003</c:v>
                </c:pt>
                <c:pt idx="7">
                  <c:v>740107.4999999999</c:v>
                </c:pt>
                <c:pt idx="8">
                  <c:v>457733.9</c:v>
                </c:pt>
                <c:pt idx="9">
                  <c:v>374225.2</c:v>
                </c:pt>
                <c:pt idx="10">
                  <c:v>507295.10000000003</c:v>
                </c:pt>
                <c:pt idx="11">
                  <c:v>569424.6</c:v>
                </c:pt>
              </c:numCache>
            </c:numRef>
          </c:val>
        </c:ser>
        <c:axId val="25319864"/>
        <c:axId val="26552185"/>
      </c:barChart>
      <c:catAx>
        <c:axId val="25319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26552185"/>
        <c:crosses val="autoZero"/>
        <c:auto val="1"/>
        <c:lblOffset val="0"/>
        <c:tickLblSkip val="1"/>
        <c:noMultiLvlLbl val="0"/>
      </c:catAx>
      <c:valAx>
        <c:axId val="26552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198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8025"/>
          <c:w val="0.08975"/>
          <c:h val="0.1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PL - SK</a:t>
            </a:r>
          </a:p>
        </c:rich>
      </c:tx>
      <c:layout>
        <c:manualLayout>
          <c:xMode val="factor"/>
          <c:yMode val="factor"/>
          <c:x val="0.040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855"/>
          <c:w val="0.849"/>
          <c:h val="0.92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Hárok2!$F$3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Hárok2!$F$4:$F$15</c:f>
              <c:numCache>
                <c:ptCount val="12"/>
                <c:pt idx="0">
                  <c:v>-74464</c:v>
                </c:pt>
                <c:pt idx="1">
                  <c:v>-83940</c:v>
                </c:pt>
                <c:pt idx="2">
                  <c:v>-55773</c:v>
                </c:pt>
                <c:pt idx="3">
                  <c:v>-19335</c:v>
                </c:pt>
                <c:pt idx="4">
                  <c:v>-272</c:v>
                </c:pt>
                <c:pt idx="5">
                  <c:v>-5522</c:v>
                </c:pt>
                <c:pt idx="6">
                  <c:v>-47761</c:v>
                </c:pt>
                <c:pt idx="7">
                  <c:v>-10621</c:v>
                </c:pt>
                <c:pt idx="8">
                  <c:v>-6088</c:v>
                </c:pt>
                <c:pt idx="9">
                  <c:v>-17228</c:v>
                </c:pt>
                <c:pt idx="10">
                  <c:v>-35413</c:v>
                </c:pt>
                <c:pt idx="11">
                  <c:v>-42244</c:v>
                </c:pt>
              </c:numCache>
            </c:numRef>
          </c:val>
        </c:ser>
        <c:ser>
          <c:idx val="2"/>
          <c:order val="1"/>
          <c:tx>
            <c:strRef>
              <c:f>Hárok2!$G$3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Hárok2!$G$4:$G$15</c:f>
              <c:numCache>
                <c:ptCount val="12"/>
                <c:pt idx="0">
                  <c:v>-93971</c:v>
                </c:pt>
                <c:pt idx="1">
                  <c:v>-32643</c:v>
                </c:pt>
                <c:pt idx="2">
                  <c:v>-9519</c:v>
                </c:pt>
                <c:pt idx="3">
                  <c:v>-14471</c:v>
                </c:pt>
                <c:pt idx="4">
                  <c:v>-4749</c:v>
                </c:pt>
                <c:pt idx="5">
                  <c:v>-4634</c:v>
                </c:pt>
                <c:pt idx="6">
                  <c:v>-721</c:v>
                </c:pt>
                <c:pt idx="7">
                  <c:v>-1168</c:v>
                </c:pt>
                <c:pt idx="8">
                  <c:v>-3663</c:v>
                </c:pt>
                <c:pt idx="9">
                  <c:v>-13339</c:v>
                </c:pt>
                <c:pt idx="10">
                  <c:v>-15968</c:v>
                </c:pt>
                <c:pt idx="11">
                  <c:v>-29455</c:v>
                </c:pt>
              </c:numCache>
            </c:numRef>
          </c:val>
        </c:ser>
        <c:axId val="37643074"/>
        <c:axId val="3243347"/>
      </c:barChart>
      <c:catAx>
        <c:axId val="37643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243347"/>
        <c:crosses val="autoZero"/>
        <c:auto val="1"/>
        <c:lblOffset val="0"/>
        <c:tickLblSkip val="1"/>
        <c:noMultiLvlLbl val="0"/>
      </c:catAx>
      <c:valAx>
        <c:axId val="3243347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430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"/>
          <c:y val="0.48025"/>
          <c:w val="0.08975"/>
          <c:h val="0.1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UA - SK</a:t>
            </a:r>
          </a:p>
        </c:rich>
      </c:tx>
      <c:layout>
        <c:manualLayout>
          <c:xMode val="factor"/>
          <c:yMode val="factor"/>
          <c:x val="0.04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855"/>
          <c:w val="0.84975"/>
          <c:h val="0.92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Hárok2!$H$3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Hárok2!$H$4:$H$15</c:f>
              <c:numCache>
                <c:ptCount val="12"/>
                <c:pt idx="0">
                  <c:v>149050</c:v>
                </c:pt>
                <c:pt idx="1">
                  <c:v>52408</c:v>
                </c:pt>
                <c:pt idx="2">
                  <c:v>37456</c:v>
                </c:pt>
                <c:pt idx="3">
                  <c:v>2730</c:v>
                </c:pt>
                <c:pt idx="4">
                  <c:v>15910</c:v>
                </c:pt>
                <c:pt idx="5">
                  <c:v>31080</c:v>
                </c:pt>
                <c:pt idx="6">
                  <c:v>60470</c:v>
                </c:pt>
                <c:pt idx="7">
                  <c:v>127650</c:v>
                </c:pt>
                <c:pt idx="8">
                  <c:v>116825</c:v>
                </c:pt>
                <c:pt idx="9">
                  <c:v>1360</c:v>
                </c:pt>
                <c:pt idx="10">
                  <c:v>35497</c:v>
                </c:pt>
                <c:pt idx="11">
                  <c:v>152156</c:v>
                </c:pt>
              </c:numCache>
            </c:numRef>
          </c:val>
        </c:ser>
        <c:ser>
          <c:idx val="2"/>
          <c:order val="1"/>
          <c:tx>
            <c:strRef>
              <c:f>Hárok2!$I$3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Hárok2!$I$4:$I$15</c:f>
              <c:numCache>
                <c:ptCount val="12"/>
                <c:pt idx="0">
                  <c:v>33917</c:v>
                </c:pt>
                <c:pt idx="1">
                  <c:v>9650</c:v>
                </c:pt>
                <c:pt idx="2">
                  <c:v>680</c:v>
                </c:pt>
                <c:pt idx="3">
                  <c:v>96745</c:v>
                </c:pt>
                <c:pt idx="4">
                  <c:v>-1291</c:v>
                </c:pt>
                <c:pt idx="5">
                  <c:v>15304</c:v>
                </c:pt>
                <c:pt idx="6">
                  <c:v>39438</c:v>
                </c:pt>
                <c:pt idx="7">
                  <c:v>62817</c:v>
                </c:pt>
                <c:pt idx="8">
                  <c:v>48290</c:v>
                </c:pt>
                <c:pt idx="9">
                  <c:v>15470</c:v>
                </c:pt>
                <c:pt idx="10">
                  <c:v>54835</c:v>
                </c:pt>
                <c:pt idx="11">
                  <c:v>84978</c:v>
                </c:pt>
              </c:numCache>
            </c:numRef>
          </c:val>
        </c:ser>
        <c:axId val="29190124"/>
        <c:axId val="61384525"/>
      </c:barChart>
      <c:catAx>
        <c:axId val="29190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61384525"/>
        <c:crosses val="autoZero"/>
        <c:auto val="1"/>
        <c:lblOffset val="0"/>
        <c:tickLblSkip val="1"/>
        <c:noMultiLvlLbl val="0"/>
      </c:catAx>
      <c:valAx>
        <c:axId val="61384525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901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75"/>
          <c:y val="0.48025"/>
          <c:w val="0.09"/>
          <c:h val="0.1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</cdr:x>
      <cdr:y>0.88675</cdr:y>
    </cdr:from>
    <cdr:to>
      <cdr:x>0.34775</cdr:x>
      <cdr:y>0.96325</cdr:y>
    </cdr:to>
    <cdr:sp>
      <cdr:nvSpPr>
        <cdr:cNvPr id="1" name="BlokTextu 1"/>
        <cdr:cNvSpPr txBox="1">
          <a:spLocks noChangeArrowheads="1"/>
        </cdr:cNvSpPr>
      </cdr:nvSpPr>
      <cdr:spPr>
        <a:xfrm>
          <a:off x="1104900" y="2876550"/>
          <a:ext cx="981075" cy="247650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-0.0165</cdr:y>
    </cdr:from>
    <cdr:to>
      <cdr:x>-0.00825</cdr:x>
      <cdr:y>-0.0165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-0.00825</cdr:x>
      <cdr:y>-0.0165</cdr:y>
    </cdr:from>
    <cdr:to>
      <cdr:x>-0.00825</cdr:x>
      <cdr:y>-0.0165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0.179</cdr:x>
      <cdr:y>0.19425</cdr:y>
    </cdr:from>
    <cdr:to>
      <cdr:x>0.3505</cdr:x>
      <cdr:y>0.278</cdr:y>
    </cdr:to>
    <cdr:sp>
      <cdr:nvSpPr>
        <cdr:cNvPr id="3" name="BlokTextu 1"/>
        <cdr:cNvSpPr txBox="1">
          <a:spLocks noChangeArrowheads="1"/>
        </cdr:cNvSpPr>
      </cdr:nvSpPr>
      <cdr:spPr>
        <a:xfrm>
          <a:off x="1076325" y="628650"/>
          <a:ext cx="102870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0.18325</cdr:x>
      <cdr:y>0.882</cdr:y>
    </cdr:from>
    <cdr:to>
      <cdr:x>0.35075</cdr:x>
      <cdr:y>0.96325</cdr:y>
    </cdr:to>
    <cdr:sp>
      <cdr:nvSpPr>
        <cdr:cNvPr id="1" name="BlokTextu 1"/>
        <cdr:cNvSpPr txBox="1">
          <a:spLocks noChangeArrowheads="1"/>
        </cdr:cNvSpPr>
      </cdr:nvSpPr>
      <cdr:spPr>
        <a:xfrm>
          <a:off x="1104900" y="2857500"/>
          <a:ext cx="1009650" cy="266700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0.1695</cdr:x>
      <cdr:y>0.18225</cdr:y>
    </cdr:from>
    <cdr:to>
      <cdr:x>0.332</cdr:x>
      <cdr:y>0.26575</cdr:y>
    </cdr:to>
    <cdr:sp>
      <cdr:nvSpPr>
        <cdr:cNvPr id="1" name="BlokTextu 1"/>
        <cdr:cNvSpPr txBox="1">
          <a:spLocks noChangeArrowheads="1"/>
        </cdr:cNvSpPr>
      </cdr:nvSpPr>
      <cdr:spPr>
        <a:xfrm>
          <a:off x="1019175" y="590550"/>
          <a:ext cx="981075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8</xdr:col>
      <xdr:colOff>561975</xdr:colOff>
      <xdr:row>20</xdr:row>
      <xdr:rowOff>47625</xdr:rowOff>
    </xdr:to>
    <xdr:graphicFrame>
      <xdr:nvGraphicFramePr>
        <xdr:cNvPr id="1" name="Graf 1"/>
        <xdr:cNvGraphicFramePr/>
      </xdr:nvGraphicFramePr>
      <xdr:xfrm>
        <a:off x="38100" y="38100"/>
        <a:ext cx="6010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20</xdr:row>
      <xdr:rowOff>104775</xdr:rowOff>
    </xdr:from>
    <xdr:to>
      <xdr:col>8</xdr:col>
      <xdr:colOff>581025</xdr:colOff>
      <xdr:row>40</xdr:row>
      <xdr:rowOff>114300</xdr:rowOff>
    </xdr:to>
    <xdr:graphicFrame>
      <xdr:nvGraphicFramePr>
        <xdr:cNvPr id="2" name="Graf 2"/>
        <xdr:cNvGraphicFramePr/>
      </xdr:nvGraphicFramePr>
      <xdr:xfrm>
        <a:off x="47625" y="3343275"/>
        <a:ext cx="60198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666750</xdr:colOff>
      <xdr:row>0</xdr:row>
      <xdr:rowOff>38100</xdr:rowOff>
    </xdr:from>
    <xdr:to>
      <xdr:col>17</xdr:col>
      <xdr:colOff>533400</xdr:colOff>
      <xdr:row>20</xdr:row>
      <xdr:rowOff>47625</xdr:rowOff>
    </xdr:to>
    <xdr:graphicFrame>
      <xdr:nvGraphicFramePr>
        <xdr:cNvPr id="3" name="Graf 3"/>
        <xdr:cNvGraphicFramePr/>
      </xdr:nvGraphicFramePr>
      <xdr:xfrm>
        <a:off x="6153150" y="38100"/>
        <a:ext cx="603885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676275</xdr:colOff>
      <xdr:row>20</xdr:row>
      <xdr:rowOff>114300</xdr:rowOff>
    </xdr:from>
    <xdr:to>
      <xdr:col>17</xdr:col>
      <xdr:colOff>523875</xdr:colOff>
      <xdr:row>40</xdr:row>
      <xdr:rowOff>133350</xdr:rowOff>
    </xdr:to>
    <xdr:graphicFrame>
      <xdr:nvGraphicFramePr>
        <xdr:cNvPr id="4" name="Graf 4"/>
        <xdr:cNvGraphicFramePr/>
      </xdr:nvGraphicFramePr>
      <xdr:xfrm>
        <a:off x="6162675" y="3352800"/>
        <a:ext cx="60198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120" zoomScaleNormal="120" zoomScalePageLayoutView="0" workbookViewId="0" topLeftCell="A1">
      <selection activeCell="G22" sqref="G22"/>
    </sheetView>
  </sheetViews>
  <sheetFormatPr defaultColWidth="12.375" defaultRowHeight="12.75"/>
  <cols>
    <col min="1" max="1" width="10.375" style="0" customWidth="1"/>
    <col min="2" max="9" width="10.75390625" style="0" customWidth="1"/>
    <col min="10" max="11" width="11.75390625" style="0" customWidth="1"/>
    <col min="12" max="12" width="14.375" style="0" customWidth="1"/>
  </cols>
  <sheetData>
    <row r="1" spans="1:12" ht="16.5">
      <c r="A1" s="104" t="s">
        <v>17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6.5">
      <c r="A2" s="107" t="s">
        <v>16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1:12" ht="18" thickBot="1">
      <c r="A3" s="110" t="s">
        <v>18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2"/>
    </row>
    <row r="4" spans="1:12" ht="15">
      <c r="A4" s="66" t="s">
        <v>6</v>
      </c>
      <c r="B4" s="101" t="s">
        <v>9</v>
      </c>
      <c r="C4" s="102"/>
      <c r="D4" s="101" t="s">
        <v>3</v>
      </c>
      <c r="E4" s="102"/>
      <c r="F4" s="101" t="s">
        <v>5</v>
      </c>
      <c r="G4" s="103"/>
      <c r="H4" s="113" t="s">
        <v>4</v>
      </c>
      <c r="I4" s="114"/>
      <c r="J4" s="102" t="s">
        <v>10</v>
      </c>
      <c r="K4" s="102"/>
      <c r="L4" s="103"/>
    </row>
    <row r="5" spans="1:12" ht="13.5" thickBot="1">
      <c r="A5" s="1" t="s">
        <v>8</v>
      </c>
      <c r="B5" s="1" t="s">
        <v>2</v>
      </c>
      <c r="C5" s="2" t="s">
        <v>1</v>
      </c>
      <c r="D5" s="1" t="s">
        <v>2</v>
      </c>
      <c r="E5" s="2" t="s">
        <v>1</v>
      </c>
      <c r="F5" s="1" t="s">
        <v>2</v>
      </c>
      <c r="G5" s="3" t="s">
        <v>1</v>
      </c>
      <c r="H5" s="7" t="s">
        <v>2</v>
      </c>
      <c r="I5" s="8" t="s">
        <v>1</v>
      </c>
      <c r="J5" s="2" t="s">
        <v>2</v>
      </c>
      <c r="K5" s="2" t="s">
        <v>1</v>
      </c>
      <c r="L5" s="68" t="s">
        <v>11</v>
      </c>
    </row>
    <row r="6" spans="1:17" ht="12.75">
      <c r="A6" s="4">
        <v>1</v>
      </c>
      <c r="B6" s="11">
        <v>188356</v>
      </c>
      <c r="C6" s="12">
        <v>1030164.1</v>
      </c>
      <c r="D6" s="11">
        <v>692189.1</v>
      </c>
      <c r="E6" s="12">
        <v>13633.6</v>
      </c>
      <c r="F6" s="11">
        <v>9</v>
      </c>
      <c r="G6" s="13">
        <v>74473</v>
      </c>
      <c r="H6" s="11">
        <v>150790</v>
      </c>
      <c r="I6" s="13">
        <v>1740</v>
      </c>
      <c r="J6" s="25">
        <f aca="true" t="shared" si="0" ref="J6:J13">+B6+D6+F6+H6</f>
        <v>1031344.1</v>
      </c>
      <c r="K6" s="25">
        <f aca="true" t="shared" si="1" ref="K6:K13">+C6+E6+G6+I6</f>
        <v>1120010.7</v>
      </c>
      <c r="L6" s="26">
        <f>J6-K6</f>
        <v>-88666.59999999998</v>
      </c>
      <c r="P6" s="45"/>
      <c r="Q6" s="45"/>
    </row>
    <row r="7" spans="1:17" ht="12.75">
      <c r="A7" s="4">
        <v>2</v>
      </c>
      <c r="B7" s="11">
        <v>160209.9</v>
      </c>
      <c r="C7" s="12">
        <v>826408</v>
      </c>
      <c r="D7" s="11">
        <v>563624.2</v>
      </c>
      <c r="E7" s="12">
        <v>22972.6</v>
      </c>
      <c r="F7" s="11">
        <v>106</v>
      </c>
      <c r="G7" s="13">
        <v>84046</v>
      </c>
      <c r="H7" s="11">
        <v>59103</v>
      </c>
      <c r="I7" s="13">
        <v>6695</v>
      </c>
      <c r="J7" s="25">
        <f t="shared" si="0"/>
        <v>783043.1</v>
      </c>
      <c r="K7" s="25">
        <f t="shared" si="1"/>
        <v>940121.6</v>
      </c>
      <c r="L7" s="26">
        <f>J7-K7</f>
        <v>-157078.5</v>
      </c>
      <c r="P7" s="45"/>
      <c r="Q7" s="45"/>
    </row>
    <row r="8" spans="1:17" ht="13.5" thickBot="1">
      <c r="A8" s="1">
        <v>3</v>
      </c>
      <c r="B8" s="14">
        <v>180621.1</v>
      </c>
      <c r="C8" s="15">
        <v>872658</v>
      </c>
      <c r="D8" s="14">
        <v>606655.7</v>
      </c>
      <c r="E8" s="15">
        <v>30868.3</v>
      </c>
      <c r="F8" s="14">
        <v>42</v>
      </c>
      <c r="G8" s="16">
        <v>55815</v>
      </c>
      <c r="H8" s="14">
        <v>43066</v>
      </c>
      <c r="I8" s="15">
        <v>5610</v>
      </c>
      <c r="J8" s="27">
        <f>B8+D8+F8+H8</f>
        <v>830384.7999999999</v>
      </c>
      <c r="K8" s="28">
        <f t="shared" si="1"/>
        <v>964951.3</v>
      </c>
      <c r="L8" s="29">
        <f>J8-K8</f>
        <v>-134566.50000000012</v>
      </c>
      <c r="P8" s="45"/>
      <c r="Q8" s="45"/>
    </row>
    <row r="9" spans="1:17" ht="12.75">
      <c r="A9" s="4">
        <v>4</v>
      </c>
      <c r="B9" s="11">
        <v>261206.70000000004</v>
      </c>
      <c r="C9" s="12">
        <v>900677.3</v>
      </c>
      <c r="D9" s="11">
        <v>592362.6000000001</v>
      </c>
      <c r="E9" s="12">
        <v>29000.700000000004</v>
      </c>
      <c r="F9" s="11">
        <v>0</v>
      </c>
      <c r="G9" s="13">
        <v>19335</v>
      </c>
      <c r="H9" s="11">
        <v>10845</v>
      </c>
      <c r="I9" s="12">
        <v>8115</v>
      </c>
      <c r="J9" s="30">
        <f t="shared" si="0"/>
        <v>864414.3000000002</v>
      </c>
      <c r="K9" s="25">
        <f t="shared" si="1"/>
        <v>957128</v>
      </c>
      <c r="L9" s="26">
        <f>J9-K9</f>
        <v>-92713.69999999984</v>
      </c>
      <c r="P9" s="45"/>
      <c r="Q9" s="45"/>
    </row>
    <row r="10" spans="1:17" ht="12.75">
      <c r="A10" s="4">
        <v>5</v>
      </c>
      <c r="B10" s="30">
        <v>253455.6</v>
      </c>
      <c r="C10" s="25">
        <v>858107.3999999999</v>
      </c>
      <c r="D10" s="30">
        <v>677663.2999999999</v>
      </c>
      <c r="E10" s="25">
        <v>11604.3</v>
      </c>
      <c r="F10" s="30">
        <v>0</v>
      </c>
      <c r="G10" s="26">
        <v>272</v>
      </c>
      <c r="H10" s="30">
        <v>16630</v>
      </c>
      <c r="I10" s="25">
        <v>720</v>
      </c>
      <c r="J10" s="30">
        <f t="shared" si="0"/>
        <v>947748.8999999999</v>
      </c>
      <c r="K10" s="25">
        <f t="shared" si="1"/>
        <v>870703.7</v>
      </c>
      <c r="L10" s="26">
        <f>J10-K10</f>
        <v>77045.19999999995</v>
      </c>
      <c r="P10" s="45"/>
      <c r="Q10" s="45"/>
    </row>
    <row r="11" spans="1:17" ht="13.5" thickBot="1">
      <c r="A11" s="4">
        <v>6</v>
      </c>
      <c r="B11" s="11">
        <v>114505.99999999999</v>
      </c>
      <c r="C11" s="12">
        <v>1117014.1000000003</v>
      </c>
      <c r="D11" s="11">
        <v>698662.7999999998</v>
      </c>
      <c r="E11" s="12">
        <v>27799.899999999998</v>
      </c>
      <c r="F11" s="11">
        <v>0</v>
      </c>
      <c r="G11" s="13">
        <v>5522</v>
      </c>
      <c r="H11" s="11">
        <v>32340</v>
      </c>
      <c r="I11" s="13">
        <v>1260</v>
      </c>
      <c r="J11" s="25">
        <f t="shared" si="0"/>
        <v>845508.7999999998</v>
      </c>
      <c r="K11" s="25">
        <f t="shared" si="1"/>
        <v>1151596.0000000002</v>
      </c>
      <c r="L11" s="29">
        <f aca="true" t="shared" si="2" ref="L11:L17">J11-K11</f>
        <v>-306087.2000000004</v>
      </c>
      <c r="P11" s="45"/>
      <c r="Q11" s="45"/>
    </row>
    <row r="12" spans="1:17" ht="12.75">
      <c r="A12" s="9">
        <v>7</v>
      </c>
      <c r="B12" s="17">
        <v>74910</v>
      </c>
      <c r="C12" s="18">
        <v>1115264.8</v>
      </c>
      <c r="D12" s="17">
        <v>728645.2999999999</v>
      </c>
      <c r="E12" s="18">
        <v>14709.3</v>
      </c>
      <c r="F12" s="17">
        <v>0</v>
      </c>
      <c r="G12" s="19">
        <v>47761</v>
      </c>
      <c r="H12" s="17">
        <v>61130</v>
      </c>
      <c r="I12" s="19">
        <v>660</v>
      </c>
      <c r="J12" s="31">
        <f t="shared" si="0"/>
        <v>864685.2999999999</v>
      </c>
      <c r="K12" s="31">
        <f t="shared" si="1"/>
        <v>1178395.1</v>
      </c>
      <c r="L12" s="26">
        <f t="shared" si="2"/>
        <v>-313709.80000000016</v>
      </c>
      <c r="P12" s="45"/>
      <c r="Q12" s="45"/>
    </row>
    <row r="13" spans="1:17" ht="12.75">
      <c r="A13" s="4">
        <v>8</v>
      </c>
      <c r="B13" s="11">
        <v>145564.19999999995</v>
      </c>
      <c r="C13" s="12">
        <v>1049804.4</v>
      </c>
      <c r="D13" s="11">
        <v>645553.7000000001</v>
      </c>
      <c r="E13" s="12">
        <v>14541.199999999999</v>
      </c>
      <c r="F13" s="11">
        <v>2300</v>
      </c>
      <c r="G13" s="13">
        <v>12921</v>
      </c>
      <c r="H13" s="11">
        <v>127650</v>
      </c>
      <c r="I13" s="13">
        <v>0</v>
      </c>
      <c r="J13" s="25">
        <f t="shared" si="0"/>
        <v>921067.9</v>
      </c>
      <c r="K13" s="25">
        <f t="shared" si="1"/>
        <v>1077266.5999999999</v>
      </c>
      <c r="L13" s="26">
        <f t="shared" si="2"/>
        <v>-156198.69999999984</v>
      </c>
      <c r="P13" s="45"/>
      <c r="Q13" s="45"/>
    </row>
    <row r="14" spans="1:17" ht="13.5" thickBot="1">
      <c r="A14" s="10">
        <v>9</v>
      </c>
      <c r="B14" s="14">
        <v>116496.2</v>
      </c>
      <c r="C14" s="15">
        <v>1025570.5</v>
      </c>
      <c r="D14" s="14">
        <v>579396.8000000002</v>
      </c>
      <c r="E14" s="15">
        <v>20097.5</v>
      </c>
      <c r="F14" s="14">
        <v>0</v>
      </c>
      <c r="G14" s="16">
        <v>6088</v>
      </c>
      <c r="H14" s="14">
        <v>116825</v>
      </c>
      <c r="I14" s="16">
        <v>0</v>
      </c>
      <c r="J14" s="27">
        <f aca="true" t="shared" si="3" ref="J14:K17">+B14+D14+F14+H14</f>
        <v>812718.0000000001</v>
      </c>
      <c r="K14" s="28">
        <f t="shared" si="3"/>
        <v>1051756</v>
      </c>
      <c r="L14" s="29">
        <f t="shared" si="2"/>
        <v>-239037.99999999988</v>
      </c>
      <c r="P14" s="45"/>
      <c r="Q14" s="45"/>
    </row>
    <row r="15" spans="1:17" ht="12.75">
      <c r="A15" s="4">
        <v>10</v>
      </c>
      <c r="B15" s="11">
        <v>113192.90000000001</v>
      </c>
      <c r="C15" s="12">
        <v>1035205.1</v>
      </c>
      <c r="D15" s="11">
        <v>612027.9</v>
      </c>
      <c r="E15" s="12">
        <v>82719.30000000002</v>
      </c>
      <c r="F15" s="11">
        <v>0</v>
      </c>
      <c r="G15" s="13">
        <v>17228</v>
      </c>
      <c r="H15" s="11">
        <v>3220</v>
      </c>
      <c r="I15" s="13">
        <v>1860</v>
      </c>
      <c r="J15" s="25">
        <f>+B15+D15+F15+H15</f>
        <v>728440.8</v>
      </c>
      <c r="K15" s="25">
        <f>+C15+E15+G15+I15</f>
        <v>1137012.4</v>
      </c>
      <c r="L15" s="26">
        <f>J15-K15</f>
        <v>-408571.59999999986</v>
      </c>
      <c r="P15" s="45"/>
      <c r="Q15" s="45"/>
    </row>
    <row r="16" spans="1:17" ht="12.75">
      <c r="A16" s="4">
        <v>11</v>
      </c>
      <c r="B16" s="11">
        <v>160432.50000000003</v>
      </c>
      <c r="C16" s="12">
        <v>1073811.4999999998</v>
      </c>
      <c r="D16" s="11">
        <v>660261.7999999999</v>
      </c>
      <c r="E16" s="12">
        <v>50402.6</v>
      </c>
      <c r="F16" s="11">
        <v>0</v>
      </c>
      <c r="G16" s="13">
        <v>35413</v>
      </c>
      <c r="H16" s="11">
        <v>35497</v>
      </c>
      <c r="I16" s="13">
        <v>0</v>
      </c>
      <c r="J16" s="25">
        <f t="shared" si="3"/>
        <v>856191.2999999999</v>
      </c>
      <c r="K16" s="25">
        <f t="shared" si="3"/>
        <v>1159627.0999999999</v>
      </c>
      <c r="L16" s="26">
        <f t="shared" si="2"/>
        <v>-303435.79999999993</v>
      </c>
      <c r="P16" s="45"/>
      <c r="Q16" s="45"/>
    </row>
    <row r="17" spans="1:17" ht="12.75">
      <c r="A17" s="5">
        <v>12</v>
      </c>
      <c r="B17" s="20">
        <v>79971.29999999999</v>
      </c>
      <c r="C17" s="21">
        <v>1193059.5</v>
      </c>
      <c r="D17" s="20">
        <v>804052.0000000001</v>
      </c>
      <c r="E17" s="21">
        <v>1082</v>
      </c>
      <c r="F17" s="20">
        <v>935</v>
      </c>
      <c r="G17" s="22">
        <v>43179</v>
      </c>
      <c r="H17" s="20">
        <v>152156</v>
      </c>
      <c r="I17" s="22">
        <v>0</v>
      </c>
      <c r="J17" s="23">
        <f t="shared" si="3"/>
        <v>1037114.3</v>
      </c>
      <c r="K17" s="23">
        <f t="shared" si="3"/>
        <v>1237320.5</v>
      </c>
      <c r="L17" s="24">
        <f t="shared" si="2"/>
        <v>-200206.19999999995</v>
      </c>
      <c r="P17" s="45"/>
      <c r="Q17" s="45"/>
    </row>
    <row r="18" spans="1:14" ht="13.5" thickBot="1">
      <c r="A18" s="6" t="s">
        <v>0</v>
      </c>
      <c r="B18" s="90">
        <f aca="true" t="shared" si="4" ref="B18:L18">SUM(B6:B17)</f>
        <v>1848922.4</v>
      </c>
      <c r="C18" s="91">
        <f t="shared" si="4"/>
        <v>12097744.700000001</v>
      </c>
      <c r="D18" s="90">
        <f t="shared" si="4"/>
        <v>7861095.199999999</v>
      </c>
      <c r="E18" s="91">
        <f t="shared" si="4"/>
        <v>319431.30000000005</v>
      </c>
      <c r="F18" s="90">
        <f t="shared" si="4"/>
        <v>3392</v>
      </c>
      <c r="G18" s="91">
        <f t="shared" si="4"/>
        <v>402053</v>
      </c>
      <c r="H18" s="90">
        <f t="shared" si="4"/>
        <v>809252</v>
      </c>
      <c r="I18" s="91">
        <f t="shared" si="4"/>
        <v>26660</v>
      </c>
      <c r="J18" s="90">
        <f t="shared" si="4"/>
        <v>10522661.600000001</v>
      </c>
      <c r="K18" s="92">
        <f t="shared" si="4"/>
        <v>12845889</v>
      </c>
      <c r="L18" s="91">
        <f t="shared" si="4"/>
        <v>-2323227.4000000004</v>
      </c>
      <c r="N18" s="45"/>
    </row>
    <row r="19" spans="1:12" s="42" customFormat="1" ht="12.75">
      <c r="A19" s="67" t="s">
        <v>12</v>
      </c>
      <c r="C19" s="41"/>
      <c r="D19" s="41"/>
      <c r="E19" s="41"/>
      <c r="F19" s="41"/>
      <c r="G19" s="41"/>
      <c r="H19" s="41"/>
      <c r="I19" s="41"/>
      <c r="J19" s="41"/>
      <c r="K19" s="115" t="s">
        <v>14</v>
      </c>
      <c r="L19" s="115"/>
    </row>
    <row r="20" spans="2:8" ht="13.5" thickBot="1">
      <c r="B20" s="45"/>
      <c r="D20" s="45"/>
      <c r="F20" s="45"/>
      <c r="H20" s="45"/>
    </row>
    <row r="21" spans="1:12" ht="12.75">
      <c r="A21" s="80" t="s">
        <v>6</v>
      </c>
      <c r="B21" s="98" t="s">
        <v>19</v>
      </c>
      <c r="C21" s="99"/>
      <c r="D21" s="99"/>
      <c r="E21" s="100"/>
      <c r="F21" s="83"/>
      <c r="G21" s="83"/>
      <c r="H21" s="83"/>
      <c r="I21" s="83"/>
      <c r="J21" s="94"/>
      <c r="K21" s="94"/>
      <c r="L21" s="83"/>
    </row>
    <row r="22" spans="1:12" ht="13.5" thickBot="1">
      <c r="A22" s="10" t="s">
        <v>8</v>
      </c>
      <c r="B22" s="1" t="s">
        <v>9</v>
      </c>
      <c r="C22" s="10" t="s">
        <v>3</v>
      </c>
      <c r="D22" s="2" t="s">
        <v>5</v>
      </c>
      <c r="E22" s="10" t="s">
        <v>4</v>
      </c>
      <c r="F22" s="84"/>
      <c r="G22" s="84"/>
      <c r="H22" s="84"/>
      <c r="I22" s="84"/>
      <c r="J22" s="84"/>
      <c r="K22" s="84"/>
      <c r="L22" s="84"/>
    </row>
    <row r="23" spans="1:12" ht="12.75">
      <c r="A23" s="4">
        <v>1</v>
      </c>
      <c r="B23" s="32">
        <f>B6-C6</f>
        <v>-841808.1</v>
      </c>
      <c r="C23" s="33">
        <f>D6-E6</f>
        <v>678555.5</v>
      </c>
      <c r="D23" s="34">
        <f>F6-G6</f>
        <v>-74464</v>
      </c>
      <c r="E23" s="33">
        <f>H6-I6</f>
        <v>149050</v>
      </c>
      <c r="F23" s="85"/>
      <c r="G23" s="85"/>
      <c r="H23" s="85"/>
      <c r="I23" s="85"/>
      <c r="J23" s="85"/>
      <c r="K23" s="85"/>
      <c r="L23" s="85"/>
    </row>
    <row r="24" spans="1:12" ht="12.75">
      <c r="A24" s="4">
        <v>2</v>
      </c>
      <c r="B24" s="32">
        <f aca="true" t="shared" si="5" ref="B24:B34">B7-C7</f>
        <v>-666198.1</v>
      </c>
      <c r="C24" s="33">
        <f aca="true" t="shared" si="6" ref="C24:C34">D7-E7</f>
        <v>540651.6</v>
      </c>
      <c r="D24" s="34">
        <f aca="true" t="shared" si="7" ref="D24:D34">F7-G7</f>
        <v>-83940</v>
      </c>
      <c r="E24" s="33">
        <f aca="true" t="shared" si="8" ref="E24:E34">H7-I7</f>
        <v>52408</v>
      </c>
      <c r="F24" s="85"/>
      <c r="G24" s="85"/>
      <c r="H24" s="85"/>
      <c r="I24" s="85"/>
      <c r="J24" s="85"/>
      <c r="K24" s="85"/>
      <c r="L24" s="85"/>
    </row>
    <row r="25" spans="1:12" ht="13.5" thickBot="1">
      <c r="A25" s="1">
        <v>3</v>
      </c>
      <c r="B25" s="35">
        <f t="shared" si="5"/>
        <v>-692036.9</v>
      </c>
      <c r="C25" s="36">
        <f t="shared" si="6"/>
        <v>575787.3999999999</v>
      </c>
      <c r="D25" s="37">
        <f t="shared" si="7"/>
        <v>-55773</v>
      </c>
      <c r="E25" s="36">
        <f t="shared" si="8"/>
        <v>37456</v>
      </c>
      <c r="F25" s="85"/>
      <c r="G25" s="85"/>
      <c r="H25" s="85"/>
      <c r="I25" s="85"/>
      <c r="J25" s="85"/>
      <c r="K25" s="85"/>
      <c r="L25" s="85"/>
    </row>
    <row r="26" spans="1:12" ht="12.75">
      <c r="A26" s="4">
        <v>4</v>
      </c>
      <c r="B26" s="32">
        <f t="shared" si="5"/>
        <v>-639470.6</v>
      </c>
      <c r="C26" s="33">
        <f t="shared" si="6"/>
        <v>563361.9000000001</v>
      </c>
      <c r="D26" s="34">
        <f t="shared" si="7"/>
        <v>-19335</v>
      </c>
      <c r="E26" s="33">
        <f t="shared" si="8"/>
        <v>2730</v>
      </c>
      <c r="F26" s="85"/>
      <c r="G26" s="85"/>
      <c r="H26" s="85"/>
      <c r="I26" s="85"/>
      <c r="J26" s="85"/>
      <c r="K26" s="85"/>
      <c r="L26" s="85"/>
    </row>
    <row r="27" spans="1:12" ht="12.75">
      <c r="A27" s="4">
        <v>5</v>
      </c>
      <c r="B27" s="32">
        <f t="shared" si="5"/>
        <v>-604651.7999999999</v>
      </c>
      <c r="C27" s="33">
        <f t="shared" si="6"/>
        <v>666058.9999999999</v>
      </c>
      <c r="D27" s="34">
        <f t="shared" si="7"/>
        <v>-272</v>
      </c>
      <c r="E27" s="33">
        <f t="shared" si="8"/>
        <v>15910</v>
      </c>
      <c r="F27" s="85"/>
      <c r="G27" s="85"/>
      <c r="H27" s="93"/>
      <c r="I27" s="85"/>
      <c r="J27" s="85"/>
      <c r="K27" s="85"/>
      <c r="L27" s="85"/>
    </row>
    <row r="28" spans="1:12" ht="13.5" thickBot="1">
      <c r="A28" s="4">
        <v>6</v>
      </c>
      <c r="B28" s="35">
        <f t="shared" si="5"/>
        <v>-1002508.1000000003</v>
      </c>
      <c r="C28" s="36">
        <f t="shared" si="6"/>
        <v>670862.8999999998</v>
      </c>
      <c r="D28" s="37">
        <f t="shared" si="7"/>
        <v>-5522</v>
      </c>
      <c r="E28" s="36">
        <f t="shared" si="8"/>
        <v>31080</v>
      </c>
      <c r="F28" s="85"/>
      <c r="G28" s="85"/>
      <c r="H28" s="85"/>
      <c r="I28" s="85"/>
      <c r="J28" s="85"/>
      <c r="K28" s="85"/>
      <c r="L28" s="85"/>
    </row>
    <row r="29" spans="1:12" ht="12.75">
      <c r="A29" s="9">
        <v>7</v>
      </c>
      <c r="B29" s="32">
        <f t="shared" si="5"/>
        <v>-1040354.8</v>
      </c>
      <c r="C29" s="33">
        <f t="shared" si="6"/>
        <v>713935.9999999999</v>
      </c>
      <c r="D29" s="34">
        <f t="shared" si="7"/>
        <v>-47761</v>
      </c>
      <c r="E29" s="33">
        <f t="shared" si="8"/>
        <v>60470</v>
      </c>
      <c r="F29" s="85"/>
      <c r="G29" s="85"/>
      <c r="H29" s="85"/>
      <c r="I29" s="85"/>
      <c r="J29" s="85"/>
      <c r="K29" s="85"/>
      <c r="L29" s="85"/>
    </row>
    <row r="30" spans="1:12" ht="12.75">
      <c r="A30" s="4">
        <v>8</v>
      </c>
      <c r="B30" s="32">
        <f t="shared" si="5"/>
        <v>-904240.2</v>
      </c>
      <c r="C30" s="33">
        <f t="shared" si="6"/>
        <v>631012.5000000001</v>
      </c>
      <c r="D30" s="34">
        <f t="shared" si="7"/>
        <v>-10621</v>
      </c>
      <c r="E30" s="33">
        <f t="shared" si="8"/>
        <v>127650</v>
      </c>
      <c r="F30" s="85"/>
      <c r="G30" s="85"/>
      <c r="H30" s="85"/>
      <c r="I30" s="85"/>
      <c r="J30" s="85"/>
      <c r="K30" s="85"/>
      <c r="L30" s="85"/>
    </row>
    <row r="31" spans="1:12" ht="13.5" thickBot="1">
      <c r="A31" s="1">
        <v>9</v>
      </c>
      <c r="B31" s="35">
        <f t="shared" si="5"/>
        <v>-909074.3</v>
      </c>
      <c r="C31" s="36">
        <f t="shared" si="6"/>
        <v>559299.3000000002</v>
      </c>
      <c r="D31" s="37">
        <f t="shared" si="7"/>
        <v>-6088</v>
      </c>
      <c r="E31" s="36">
        <f t="shared" si="8"/>
        <v>116825</v>
      </c>
      <c r="F31" s="85"/>
      <c r="G31" s="85"/>
      <c r="H31" s="85"/>
      <c r="I31" s="85"/>
      <c r="J31" s="85"/>
      <c r="K31" s="85"/>
      <c r="L31" s="85"/>
    </row>
    <row r="32" spans="1:12" ht="12.75">
      <c r="A32" s="4">
        <v>10</v>
      </c>
      <c r="B32" s="32">
        <f t="shared" si="5"/>
        <v>-922012.2</v>
      </c>
      <c r="C32" s="33">
        <f t="shared" si="6"/>
        <v>529308.6</v>
      </c>
      <c r="D32" s="34">
        <f t="shared" si="7"/>
        <v>-17228</v>
      </c>
      <c r="E32" s="33">
        <f t="shared" si="8"/>
        <v>1360</v>
      </c>
      <c r="F32" s="85"/>
      <c r="G32" s="85"/>
      <c r="H32" s="85"/>
      <c r="I32" s="85"/>
      <c r="J32" s="85"/>
      <c r="K32" s="85"/>
      <c r="L32" s="85"/>
    </row>
    <row r="33" spans="1:12" ht="12.75">
      <c r="A33" s="4">
        <v>11</v>
      </c>
      <c r="B33" s="32">
        <f t="shared" si="5"/>
        <v>-913378.9999999998</v>
      </c>
      <c r="C33" s="33">
        <f t="shared" si="6"/>
        <v>609859.2</v>
      </c>
      <c r="D33" s="34">
        <f t="shared" si="7"/>
        <v>-35413</v>
      </c>
      <c r="E33" s="33">
        <f t="shared" si="8"/>
        <v>35497</v>
      </c>
      <c r="F33" s="85"/>
      <c r="G33" s="85"/>
      <c r="H33" s="85"/>
      <c r="I33" s="85"/>
      <c r="J33" s="85"/>
      <c r="K33" s="85"/>
      <c r="L33" s="85"/>
    </row>
    <row r="34" spans="1:12" ht="13.5" thickBot="1">
      <c r="A34" s="1">
        <v>12</v>
      </c>
      <c r="B34" s="35">
        <f t="shared" si="5"/>
        <v>-1113088.2</v>
      </c>
      <c r="C34" s="36">
        <f t="shared" si="6"/>
        <v>802970.0000000001</v>
      </c>
      <c r="D34" s="37">
        <f t="shared" si="7"/>
        <v>-42244</v>
      </c>
      <c r="E34" s="36">
        <f t="shared" si="8"/>
        <v>152156</v>
      </c>
      <c r="F34" s="85"/>
      <c r="G34" s="85"/>
      <c r="H34" s="85"/>
      <c r="I34" s="85"/>
      <c r="J34" s="85"/>
      <c r="K34" s="85"/>
      <c r="L34" s="85"/>
    </row>
    <row r="35" spans="1:12" ht="13.5" thickBot="1">
      <c r="A35" s="6" t="s">
        <v>0</v>
      </c>
      <c r="B35" s="38">
        <f>SUM(B23:B34)</f>
        <v>-10248822.299999999</v>
      </c>
      <c r="C35" s="39">
        <f>SUM(C23:C34)</f>
        <v>7541663.899999999</v>
      </c>
      <c r="D35" s="40">
        <f>SUM(D23:D34)</f>
        <v>-398661</v>
      </c>
      <c r="E35" s="87">
        <f>SUM(E23:E34)</f>
        <v>782592</v>
      </c>
      <c r="F35" s="86"/>
      <c r="G35" s="86"/>
      <c r="H35" s="86"/>
      <c r="I35" s="86"/>
      <c r="J35" s="25"/>
      <c r="K35" s="25"/>
      <c r="L35" s="25"/>
    </row>
    <row r="37" ht="13.5" thickBot="1"/>
    <row r="38" spans="1:9" ht="13.5" thickBot="1">
      <c r="A38" s="81" t="s">
        <v>6</v>
      </c>
      <c r="B38" s="95" t="s">
        <v>20</v>
      </c>
      <c r="C38" s="96"/>
      <c r="D38" s="96"/>
      <c r="E38" s="97"/>
      <c r="G38" s="95" t="s">
        <v>21</v>
      </c>
      <c r="H38" s="96"/>
      <c r="I38" s="97"/>
    </row>
    <row r="39" spans="1:9" ht="13.5" thickBot="1">
      <c r="A39" s="70" t="s">
        <v>8</v>
      </c>
      <c r="B39" s="69" t="s">
        <v>9</v>
      </c>
      <c r="C39" s="70" t="s">
        <v>3</v>
      </c>
      <c r="D39" s="71" t="s">
        <v>5</v>
      </c>
      <c r="E39" s="70" t="s">
        <v>4</v>
      </c>
      <c r="G39" s="72" t="s">
        <v>2</v>
      </c>
      <c r="H39" s="73" t="s">
        <v>1</v>
      </c>
      <c r="I39" s="73" t="s">
        <v>7</v>
      </c>
    </row>
    <row r="40" spans="1:10" ht="12.75">
      <c r="A40" s="75">
        <v>1</v>
      </c>
      <c r="B40" s="32">
        <v>-682900.6000000002</v>
      </c>
      <c r="C40" s="33">
        <v>589613.1999999998</v>
      </c>
      <c r="D40" s="34">
        <v>-93971</v>
      </c>
      <c r="E40" s="33">
        <v>33917</v>
      </c>
      <c r="G40" s="30">
        <v>921220.2999999998</v>
      </c>
      <c r="H40" s="26">
        <v>1074561.7000000002</v>
      </c>
      <c r="I40" s="26">
        <v>-153341.40000000037</v>
      </c>
      <c r="J40" s="45"/>
    </row>
    <row r="41" spans="1:10" ht="12.75">
      <c r="A41" s="75">
        <v>2</v>
      </c>
      <c r="B41" s="32">
        <v>-557729.8</v>
      </c>
      <c r="C41" s="33">
        <v>439122.49999999994</v>
      </c>
      <c r="D41" s="34">
        <v>-32643</v>
      </c>
      <c r="E41" s="33">
        <v>9650</v>
      </c>
      <c r="G41" s="30">
        <v>816836.0999999999</v>
      </c>
      <c r="H41" s="26">
        <v>958436.3999999999</v>
      </c>
      <c r="I41" s="26">
        <v>-141600.30000000005</v>
      </c>
      <c r="J41" s="45"/>
    </row>
    <row r="42" spans="1:10" ht="13.5" thickBot="1">
      <c r="A42" s="69">
        <v>3</v>
      </c>
      <c r="B42" s="35">
        <v>-701943.7</v>
      </c>
      <c r="C42" s="36">
        <v>594215.9000000001</v>
      </c>
      <c r="D42" s="37">
        <v>-9519</v>
      </c>
      <c r="E42" s="36">
        <v>680</v>
      </c>
      <c r="G42" s="27">
        <v>701268.8000000002</v>
      </c>
      <c r="H42" s="29">
        <v>817835.6</v>
      </c>
      <c r="I42" s="29">
        <v>-116566.79999999981</v>
      </c>
      <c r="J42" s="45"/>
    </row>
    <row r="43" spans="1:10" ht="12.75">
      <c r="A43" s="75">
        <v>4</v>
      </c>
      <c r="B43" s="32">
        <v>-1131733</v>
      </c>
      <c r="C43" s="33">
        <v>691799.2000000001</v>
      </c>
      <c r="D43" s="34">
        <v>-14471</v>
      </c>
      <c r="E43" s="33">
        <v>96745</v>
      </c>
      <c r="G43" s="30">
        <v>888010.5</v>
      </c>
      <c r="H43" s="26">
        <v>1245670.3</v>
      </c>
      <c r="I43" s="26">
        <v>-357659.80000000005</v>
      </c>
      <c r="J43" s="45"/>
    </row>
    <row r="44" spans="1:10" ht="12.75">
      <c r="A44" s="75">
        <v>5</v>
      </c>
      <c r="B44" s="32">
        <v>-616214</v>
      </c>
      <c r="C44" s="33">
        <v>690764.5</v>
      </c>
      <c r="D44" s="34">
        <v>-4749</v>
      </c>
      <c r="E44" s="33">
        <v>-1291</v>
      </c>
      <c r="G44" s="30">
        <v>1082394.1</v>
      </c>
      <c r="H44" s="26">
        <v>1013883.6</v>
      </c>
      <c r="I44" s="26">
        <v>68510.50000000012</v>
      </c>
      <c r="J44" s="45"/>
    </row>
    <row r="45" spans="1:10" ht="13.5" thickBot="1">
      <c r="A45" s="75">
        <v>6</v>
      </c>
      <c r="B45" s="35">
        <v>-930266.6</v>
      </c>
      <c r="C45" s="36">
        <v>707628.2999999999</v>
      </c>
      <c r="D45" s="37">
        <v>-4634</v>
      </c>
      <c r="E45" s="36">
        <v>15304</v>
      </c>
      <c r="G45" s="27">
        <v>831380.6</v>
      </c>
      <c r="H45" s="29">
        <v>1043348.9</v>
      </c>
      <c r="I45" s="29">
        <v>-211968.30000000005</v>
      </c>
      <c r="J45" s="45"/>
    </row>
    <row r="46" spans="1:10" ht="12.75">
      <c r="A46" s="74">
        <v>7</v>
      </c>
      <c r="B46" s="32">
        <v>-759995.7</v>
      </c>
      <c r="C46" s="33">
        <v>753497.9000000003</v>
      </c>
      <c r="D46" s="34">
        <v>-721</v>
      </c>
      <c r="E46" s="33">
        <v>39438</v>
      </c>
      <c r="G46" s="30">
        <v>896745.5000000002</v>
      </c>
      <c r="H46" s="26">
        <v>864526.2999999999</v>
      </c>
      <c r="I46" s="26">
        <v>32219.200000000303</v>
      </c>
      <c r="J46" s="45"/>
    </row>
    <row r="47" spans="1:10" ht="12.75">
      <c r="A47" s="75">
        <v>8</v>
      </c>
      <c r="B47" s="32">
        <v>-556319.7</v>
      </c>
      <c r="C47" s="33">
        <v>740107.4999999999</v>
      </c>
      <c r="D47" s="34">
        <v>-1168</v>
      </c>
      <c r="E47" s="33">
        <v>62817</v>
      </c>
      <c r="G47" s="30">
        <v>995294.2999999998</v>
      </c>
      <c r="H47" s="26">
        <v>749857.4999999999</v>
      </c>
      <c r="I47" s="26">
        <v>245436.79999999993</v>
      </c>
      <c r="J47" s="45"/>
    </row>
    <row r="48" spans="1:10" ht="13.5" thickBot="1">
      <c r="A48" s="69">
        <v>9</v>
      </c>
      <c r="B48" s="35">
        <v>-526112</v>
      </c>
      <c r="C48" s="36">
        <v>457733.9</v>
      </c>
      <c r="D48" s="37">
        <v>-3663</v>
      </c>
      <c r="E48" s="36">
        <v>48290</v>
      </c>
      <c r="G48" s="27">
        <v>715038.2</v>
      </c>
      <c r="H48" s="29">
        <v>738789.3</v>
      </c>
      <c r="I48" s="29">
        <v>-23751.100000000093</v>
      </c>
      <c r="J48" s="45"/>
    </row>
    <row r="49" spans="1:10" ht="12.75">
      <c r="A49" s="75">
        <v>10</v>
      </c>
      <c r="B49" s="32">
        <v>-648582.8</v>
      </c>
      <c r="C49" s="33">
        <v>374225.2</v>
      </c>
      <c r="D49" s="34">
        <v>-13339</v>
      </c>
      <c r="E49" s="33">
        <v>15470</v>
      </c>
      <c r="G49" s="30">
        <v>647167.1000000001</v>
      </c>
      <c r="H49" s="26">
        <v>919393.7000000001</v>
      </c>
      <c r="I49" s="26">
        <v>-272226.6</v>
      </c>
      <c r="J49" s="45"/>
    </row>
    <row r="50" spans="1:10" ht="12.75">
      <c r="A50" s="75">
        <v>11</v>
      </c>
      <c r="B50" s="32">
        <v>-598332.1</v>
      </c>
      <c r="C50" s="33">
        <v>507295.10000000003</v>
      </c>
      <c r="D50" s="34">
        <v>-15968</v>
      </c>
      <c r="E50" s="33">
        <v>54835</v>
      </c>
      <c r="G50" s="30">
        <v>883401.1000000001</v>
      </c>
      <c r="H50" s="26">
        <v>935571.1</v>
      </c>
      <c r="I50" s="26">
        <v>-52169.99999999988</v>
      </c>
      <c r="J50" s="45"/>
    </row>
    <row r="51" spans="1:10" ht="13.5" thickBot="1">
      <c r="A51" s="69">
        <v>12</v>
      </c>
      <c r="B51" s="35">
        <v>-691684.9999999998</v>
      </c>
      <c r="C51" s="36">
        <v>569424.6</v>
      </c>
      <c r="D51" s="37">
        <v>-29455</v>
      </c>
      <c r="E51" s="36">
        <v>84978</v>
      </c>
      <c r="G51" s="43">
        <v>1001633.6</v>
      </c>
      <c r="H51" s="44">
        <v>1068370.9999999998</v>
      </c>
      <c r="I51" s="44">
        <v>-66737.39999999979</v>
      </c>
      <c r="J51" s="45"/>
    </row>
    <row r="52" spans="1:10" ht="13.5" thickBot="1">
      <c r="A52" s="69" t="s">
        <v>0</v>
      </c>
      <c r="B52" s="76">
        <f>SUM(B40:B51)</f>
        <v>-8401815</v>
      </c>
      <c r="C52" s="76">
        <f>SUM(C40:C51)</f>
        <v>7115427.8</v>
      </c>
      <c r="D52" s="76">
        <f>SUM(D40:D51)</f>
        <v>-224301</v>
      </c>
      <c r="E52" s="77">
        <f>SUM(E40:E51)</f>
        <v>460833</v>
      </c>
      <c r="G52" s="78">
        <f>SUM(G40:G51)</f>
        <v>10380390.2</v>
      </c>
      <c r="H52" s="82">
        <f>SUM(H40:H51)</f>
        <v>11430245.399999999</v>
      </c>
      <c r="I52" s="79">
        <f>SUM(I40:I51)</f>
        <v>-1049855.1999999997</v>
      </c>
      <c r="J52" s="45"/>
    </row>
  </sheetData>
  <sheetProtection/>
  <mergeCells count="13">
    <mergeCell ref="A1:L1"/>
    <mergeCell ref="A2:L2"/>
    <mergeCell ref="A3:L3"/>
    <mergeCell ref="H4:I4"/>
    <mergeCell ref="J4:L4"/>
    <mergeCell ref="K19:L19"/>
    <mergeCell ref="J21:K21"/>
    <mergeCell ref="G38:I38"/>
    <mergeCell ref="B21:E21"/>
    <mergeCell ref="B38:E38"/>
    <mergeCell ref="B4:C4"/>
    <mergeCell ref="D4:E4"/>
    <mergeCell ref="F4:G4"/>
  </mergeCells>
  <printOptions/>
  <pageMargins left="0.7480314960629921" right="0.7480314960629921" top="0.984251968503937" bottom="1.1811023622047245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9.625" style="47" bestFit="1" customWidth="1"/>
    <col min="2" max="2" width="9.625" style="0" bestFit="1" customWidth="1"/>
    <col min="3" max="3" width="10.375" style="0" customWidth="1"/>
    <col min="4" max="4" width="10.875" style="0" customWidth="1"/>
    <col min="5" max="5" width="10.50390625" style="0" customWidth="1"/>
    <col min="6" max="6" width="10.375" style="0" customWidth="1"/>
    <col min="7" max="7" width="10.875" style="0" customWidth="1"/>
    <col min="8" max="8" width="11.375" style="0" customWidth="1"/>
    <col min="9" max="9" width="11.875" style="0" customWidth="1"/>
  </cols>
  <sheetData>
    <row r="1" spans="1:9" ht="13.5" thickBot="1">
      <c r="A1" s="120" t="s">
        <v>13</v>
      </c>
      <c r="B1" s="120"/>
      <c r="C1" s="120"/>
      <c r="D1" s="120"/>
      <c r="E1" s="120"/>
      <c r="F1" s="120"/>
      <c r="G1" s="120"/>
      <c r="H1" s="120"/>
      <c r="I1" s="120"/>
    </row>
    <row r="2" spans="1:9" s="46" customFormat="1" ht="12.75">
      <c r="A2" s="59"/>
      <c r="B2" s="116" t="s">
        <v>9</v>
      </c>
      <c r="C2" s="117"/>
      <c r="D2" s="118" t="s">
        <v>3</v>
      </c>
      <c r="E2" s="118"/>
      <c r="F2" s="116" t="s">
        <v>5</v>
      </c>
      <c r="G2" s="117"/>
      <c r="H2" s="116" t="s">
        <v>4</v>
      </c>
      <c r="I2" s="119"/>
    </row>
    <row r="3" spans="1:9" s="46" customFormat="1" ht="12.75">
      <c r="A3" s="60" t="s">
        <v>6</v>
      </c>
      <c r="B3" s="48">
        <v>2015</v>
      </c>
      <c r="C3" s="51">
        <v>2014</v>
      </c>
      <c r="D3" s="48">
        <v>2015</v>
      </c>
      <c r="E3" s="51">
        <v>2014</v>
      </c>
      <c r="F3" s="48">
        <v>2015</v>
      </c>
      <c r="G3" s="51">
        <v>2014</v>
      </c>
      <c r="H3" s="48">
        <v>2015</v>
      </c>
      <c r="I3" s="88">
        <v>2014</v>
      </c>
    </row>
    <row r="4" spans="1:9" ht="12.75">
      <c r="A4" s="53">
        <v>1</v>
      </c>
      <c r="B4" s="49">
        <f>Hárok1!B23</f>
        <v>-841808.1</v>
      </c>
      <c r="C4" s="52">
        <f>Hárok1!B40</f>
        <v>-682900.6000000002</v>
      </c>
      <c r="D4" s="50">
        <f>Hárok1!C23</f>
        <v>678555.5</v>
      </c>
      <c r="E4" s="50">
        <f>Hárok1!C40</f>
        <v>589613.1999999998</v>
      </c>
      <c r="F4" s="49">
        <f>Hárok1!D23</f>
        <v>-74464</v>
      </c>
      <c r="G4" s="52">
        <f>Hárok1!D40</f>
        <v>-93971</v>
      </c>
      <c r="H4" s="49">
        <f>Hárok1!E23</f>
        <v>149050</v>
      </c>
      <c r="I4" s="54">
        <f>Hárok1!E40</f>
        <v>33917</v>
      </c>
    </row>
    <row r="5" spans="1:9" ht="12.75">
      <c r="A5" s="53">
        <v>2</v>
      </c>
      <c r="B5" s="49">
        <f>Hárok1!B24</f>
        <v>-666198.1</v>
      </c>
      <c r="C5" s="52">
        <f>Hárok1!B41</f>
        <v>-557729.8</v>
      </c>
      <c r="D5" s="50">
        <f>Hárok1!C24</f>
        <v>540651.6</v>
      </c>
      <c r="E5" s="50">
        <f>Hárok1!C41</f>
        <v>439122.49999999994</v>
      </c>
      <c r="F5" s="49">
        <f>Hárok1!D24</f>
        <v>-83940</v>
      </c>
      <c r="G5" s="52">
        <f>Hárok1!D41</f>
        <v>-32643</v>
      </c>
      <c r="H5" s="49">
        <f>Hárok1!E24</f>
        <v>52408</v>
      </c>
      <c r="I5" s="54">
        <f>Hárok1!E41</f>
        <v>9650</v>
      </c>
    </row>
    <row r="6" spans="1:9" ht="12.75">
      <c r="A6" s="53">
        <v>3</v>
      </c>
      <c r="B6" s="49">
        <f>Hárok1!B25</f>
        <v>-692036.9</v>
      </c>
      <c r="C6" s="52">
        <f>Hárok1!B42</f>
        <v>-701943.7</v>
      </c>
      <c r="D6" s="50">
        <f>Hárok1!C25</f>
        <v>575787.3999999999</v>
      </c>
      <c r="E6" s="50">
        <f>Hárok1!C42</f>
        <v>594215.9000000001</v>
      </c>
      <c r="F6" s="49">
        <f>Hárok1!D25</f>
        <v>-55773</v>
      </c>
      <c r="G6" s="52">
        <f>Hárok1!D42</f>
        <v>-9519</v>
      </c>
      <c r="H6" s="49">
        <f>Hárok1!E25</f>
        <v>37456</v>
      </c>
      <c r="I6" s="54">
        <f>Hárok1!E42</f>
        <v>680</v>
      </c>
    </row>
    <row r="7" spans="1:9" ht="12.75">
      <c r="A7" s="53">
        <v>4</v>
      </c>
      <c r="B7" s="49">
        <f>Hárok1!B26</f>
        <v>-639470.6</v>
      </c>
      <c r="C7" s="52">
        <f>Hárok1!B43</f>
        <v>-1131733</v>
      </c>
      <c r="D7" s="50">
        <f>Hárok1!C26</f>
        <v>563361.9000000001</v>
      </c>
      <c r="E7" s="50">
        <f>Hárok1!C43</f>
        <v>691799.2000000001</v>
      </c>
      <c r="F7" s="49">
        <f>Hárok1!D26</f>
        <v>-19335</v>
      </c>
      <c r="G7" s="52">
        <f>Hárok1!D43</f>
        <v>-14471</v>
      </c>
      <c r="H7" s="49">
        <f>Hárok1!E26</f>
        <v>2730</v>
      </c>
      <c r="I7" s="54">
        <f>Hárok1!E43</f>
        <v>96745</v>
      </c>
    </row>
    <row r="8" spans="1:9" ht="12.75">
      <c r="A8" s="53">
        <v>5</v>
      </c>
      <c r="B8" s="49">
        <f>Hárok1!B27</f>
        <v>-604651.7999999999</v>
      </c>
      <c r="C8" s="52">
        <f>Hárok1!B44</f>
        <v>-616214</v>
      </c>
      <c r="D8" s="50">
        <f>Hárok1!C27</f>
        <v>666058.9999999999</v>
      </c>
      <c r="E8" s="50">
        <f>Hárok1!C44</f>
        <v>690764.5</v>
      </c>
      <c r="F8" s="49">
        <f>Hárok1!D27</f>
        <v>-272</v>
      </c>
      <c r="G8" s="52">
        <f>Hárok1!D44</f>
        <v>-4749</v>
      </c>
      <c r="H8" s="49">
        <f>Hárok1!E27</f>
        <v>15910</v>
      </c>
      <c r="I8" s="54">
        <f>Hárok1!E44</f>
        <v>-1291</v>
      </c>
    </row>
    <row r="9" spans="1:9" ht="12.75">
      <c r="A9" s="53">
        <v>6</v>
      </c>
      <c r="B9" s="49">
        <f>Hárok1!B28</f>
        <v>-1002508.1000000003</v>
      </c>
      <c r="C9" s="52">
        <f>Hárok1!B45</f>
        <v>-930266.6</v>
      </c>
      <c r="D9" s="50">
        <f>Hárok1!C28</f>
        <v>670862.8999999998</v>
      </c>
      <c r="E9" s="50">
        <f>Hárok1!C45</f>
        <v>707628.2999999999</v>
      </c>
      <c r="F9" s="49">
        <f>Hárok1!D28</f>
        <v>-5522</v>
      </c>
      <c r="G9" s="52">
        <f>Hárok1!D45</f>
        <v>-4634</v>
      </c>
      <c r="H9" s="49">
        <f>Hárok1!E28</f>
        <v>31080</v>
      </c>
      <c r="I9" s="54">
        <f>Hárok1!E45</f>
        <v>15304</v>
      </c>
    </row>
    <row r="10" spans="1:9" ht="12.75">
      <c r="A10" s="53">
        <v>7</v>
      </c>
      <c r="B10" s="49">
        <f>Hárok1!B29</f>
        <v>-1040354.8</v>
      </c>
      <c r="C10" s="52">
        <f>Hárok1!B46</f>
        <v>-759995.7</v>
      </c>
      <c r="D10" s="50">
        <f>Hárok1!C29</f>
        <v>713935.9999999999</v>
      </c>
      <c r="E10" s="50">
        <f>Hárok1!C46</f>
        <v>753497.9000000003</v>
      </c>
      <c r="F10" s="49">
        <f>Hárok1!D29</f>
        <v>-47761</v>
      </c>
      <c r="G10" s="52">
        <f>Hárok1!D46</f>
        <v>-721</v>
      </c>
      <c r="H10" s="49">
        <f>Hárok1!E29</f>
        <v>60470</v>
      </c>
      <c r="I10" s="54">
        <f>Hárok1!E46</f>
        <v>39438</v>
      </c>
    </row>
    <row r="11" spans="1:9" ht="12.75">
      <c r="A11" s="53">
        <v>8</v>
      </c>
      <c r="B11" s="49">
        <f>Hárok1!B30</f>
        <v>-904240.2</v>
      </c>
      <c r="C11" s="52">
        <f>Hárok1!B47</f>
        <v>-556319.7</v>
      </c>
      <c r="D11" s="50">
        <f>Hárok1!C30</f>
        <v>631012.5000000001</v>
      </c>
      <c r="E11" s="50">
        <f>Hárok1!C47</f>
        <v>740107.4999999999</v>
      </c>
      <c r="F11" s="49">
        <f>Hárok1!D30</f>
        <v>-10621</v>
      </c>
      <c r="G11" s="52">
        <f>Hárok1!D47</f>
        <v>-1168</v>
      </c>
      <c r="H11" s="49">
        <f>Hárok1!E30</f>
        <v>127650</v>
      </c>
      <c r="I11" s="54">
        <f>Hárok1!E47</f>
        <v>62817</v>
      </c>
    </row>
    <row r="12" spans="1:9" ht="12.75">
      <c r="A12" s="53">
        <v>9</v>
      </c>
      <c r="B12" s="49">
        <f>Hárok1!B31</f>
        <v>-909074.3</v>
      </c>
      <c r="C12" s="52">
        <f>Hárok1!B48</f>
        <v>-526112</v>
      </c>
      <c r="D12" s="50">
        <f>Hárok1!C31</f>
        <v>559299.3000000002</v>
      </c>
      <c r="E12" s="50">
        <f>Hárok1!C48</f>
        <v>457733.9</v>
      </c>
      <c r="F12" s="49">
        <f>Hárok1!D31</f>
        <v>-6088</v>
      </c>
      <c r="G12" s="52">
        <f>Hárok1!D48</f>
        <v>-3663</v>
      </c>
      <c r="H12" s="49">
        <f>Hárok1!E31</f>
        <v>116825</v>
      </c>
      <c r="I12" s="54">
        <f>Hárok1!E48</f>
        <v>48290</v>
      </c>
    </row>
    <row r="13" spans="1:9" ht="12.75">
      <c r="A13" s="53">
        <v>10</v>
      </c>
      <c r="B13" s="49">
        <f>Hárok1!B32</f>
        <v>-922012.2</v>
      </c>
      <c r="C13" s="52">
        <f>Hárok1!B49</f>
        <v>-648582.8</v>
      </c>
      <c r="D13" s="50">
        <f>Hárok1!C32</f>
        <v>529308.6</v>
      </c>
      <c r="E13" s="50">
        <f>Hárok1!C49</f>
        <v>374225.2</v>
      </c>
      <c r="F13" s="49">
        <f>Hárok1!D32</f>
        <v>-17228</v>
      </c>
      <c r="G13" s="52">
        <f>Hárok1!D49</f>
        <v>-13339</v>
      </c>
      <c r="H13" s="49">
        <f>Hárok1!E32</f>
        <v>1360</v>
      </c>
      <c r="I13" s="54">
        <f>Hárok1!E49</f>
        <v>15470</v>
      </c>
    </row>
    <row r="14" spans="1:9" ht="12.75">
      <c r="A14" s="53">
        <v>11</v>
      </c>
      <c r="B14" s="49">
        <f>Hárok1!B33</f>
        <v>-913378.9999999998</v>
      </c>
      <c r="C14" s="52">
        <f>Hárok1!B50</f>
        <v>-598332.1</v>
      </c>
      <c r="D14" s="50">
        <f>Hárok1!C33</f>
        <v>609859.2</v>
      </c>
      <c r="E14" s="50">
        <f>Hárok1!C50</f>
        <v>507295.10000000003</v>
      </c>
      <c r="F14" s="49">
        <f>Hárok1!D33</f>
        <v>-35413</v>
      </c>
      <c r="G14" s="52">
        <f>Hárok1!D50</f>
        <v>-15968</v>
      </c>
      <c r="H14" s="49">
        <f>Hárok1!E33</f>
        <v>35497</v>
      </c>
      <c r="I14" s="54">
        <f>Hárok1!E50</f>
        <v>54835</v>
      </c>
    </row>
    <row r="15" spans="1:9" ht="12.75">
      <c r="A15" s="60">
        <v>12</v>
      </c>
      <c r="B15" s="62">
        <f>Hárok1!B34</f>
        <v>-1113088.2</v>
      </c>
      <c r="C15" s="63">
        <f>Hárok1!B51</f>
        <v>-691684.9999999998</v>
      </c>
      <c r="D15" s="64">
        <f>Hárok1!C34</f>
        <v>802970.0000000001</v>
      </c>
      <c r="E15" s="64">
        <f>Hárok1!C51</f>
        <v>569424.6</v>
      </c>
      <c r="F15" s="62">
        <f>Hárok1!D34</f>
        <v>-42244</v>
      </c>
      <c r="G15" s="63">
        <f>Hárok1!D51</f>
        <v>-29455</v>
      </c>
      <c r="H15" s="62">
        <f>Hárok1!E34</f>
        <v>152156</v>
      </c>
      <c r="I15" s="65">
        <f>Hárok1!E51</f>
        <v>84978</v>
      </c>
    </row>
    <row r="16" spans="1:9" ht="13.5" thickBot="1">
      <c r="A16" s="61" t="s">
        <v>0</v>
      </c>
      <c r="B16" s="55">
        <f>SUM(B4:B15)</f>
        <v>-10248822.299999999</v>
      </c>
      <c r="C16" s="56">
        <f aca="true" t="shared" si="0" ref="C16:I16">SUM(C4:C15)</f>
        <v>-8401815</v>
      </c>
      <c r="D16" s="57">
        <f t="shared" si="0"/>
        <v>7541663.899999999</v>
      </c>
      <c r="E16" s="57">
        <f t="shared" si="0"/>
        <v>7115427.8</v>
      </c>
      <c r="F16" s="55">
        <f t="shared" si="0"/>
        <v>-398661</v>
      </c>
      <c r="G16" s="56">
        <f t="shared" si="0"/>
        <v>-224301</v>
      </c>
      <c r="H16" s="55">
        <f t="shared" si="0"/>
        <v>782592</v>
      </c>
      <c r="I16" s="58">
        <f t="shared" si="0"/>
        <v>460833</v>
      </c>
    </row>
    <row r="18" ht="12.75">
      <c r="A18" s="89" t="s">
        <v>15</v>
      </c>
    </row>
    <row r="19" spans="2:8" ht="12.75">
      <c r="B19" s="45"/>
      <c r="C19" s="45"/>
      <c r="D19" s="45"/>
      <c r="E19" s="45"/>
      <c r="F19" s="45"/>
      <c r="G19" s="45"/>
      <c r="H19" s="45"/>
    </row>
    <row r="21" spans="3:9" ht="12.75">
      <c r="C21" s="45"/>
      <c r="D21" s="45"/>
      <c r="E21" s="45"/>
      <c r="F21" s="45"/>
      <c r="G21" s="45"/>
      <c r="H21" s="45"/>
      <c r="I21" s="45"/>
    </row>
  </sheetData>
  <sheetProtection/>
  <mergeCells count="5">
    <mergeCell ref="B2:C2"/>
    <mergeCell ref="D2:E2"/>
    <mergeCell ref="F2:G2"/>
    <mergeCell ref="H2:I2"/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T23" sqref="T23"/>
    </sheetView>
  </sheetViews>
  <sheetFormatPr defaultColWidth="9.00390625" defaultRowHeight="12.75"/>
  <sheetData/>
  <sheetProtection sheet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Dudášik Stanislav</dc:creator>
  <cp:keywords/>
  <dc:description/>
  <cp:lastModifiedBy>Stanislav Dudášik</cp:lastModifiedBy>
  <cp:lastPrinted>2016-05-27T11:13:11Z</cp:lastPrinted>
  <dcterms:created xsi:type="dcterms:W3CDTF">2005-04-22T10:33:11Z</dcterms:created>
  <dcterms:modified xsi:type="dcterms:W3CDTF">2016-07-12T06:52:44Z</dcterms:modified>
  <cp:category/>
  <cp:version/>
  <cp:contentType/>
  <cp:contentStatus/>
</cp:coreProperties>
</file>