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<sst xmlns="http://schemas.openxmlformats.org/spreadsheetml/2006/main" count="52" uniqueCount="22">
  <si>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</si>
  <si>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</si>
  <si>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</si>
  <si>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</si>
  <si>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</si>
  <si>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</si>
  <si>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</si>
  <si>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</si>
  <si>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</si>
  <si>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</si>
  <si>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</si>
  <si>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</si>
  <si>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</si>
  <si>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MERANÉ CEZHRANIČNÉ VÝMENY PS SR (SALDO, MWh) *</t>
  </si>
  <si>
    <t>Saldo: Export + / Import -</t>
  </si>
  <si>
    <t>* Physical cross-border exchanges on the level of TS SR (Balance, MWh)</t>
  </si>
  <si>
    <t>Scheduled commercial cross-border exchanges of electricity on the level of TS SR (220 and 400 kV lines, MWh)</t>
  </si>
  <si>
    <t>Plánované obchodné hodnoty cezhraničných výmen elektriny na úrovni PS SR (220 a 400 kV vedenia, MWh)</t>
  </si>
  <si>
    <t>SALDO (Balance) 2016</t>
  </si>
  <si>
    <t>Rok (Year) 2016</t>
  </si>
  <si>
    <t>SALDO  (Balance) 2017</t>
  </si>
  <si>
    <r>
      <rPr>
        <b/>
        <sz val="13"/>
        <rFont val="Arial CE"/>
        <family val="0"/>
      </rPr>
      <t>Rok (Year)</t>
    </r>
    <r>
      <rPr>
        <b/>
        <sz val="13"/>
        <color indexed="56"/>
        <rFont val="Arial CE"/>
        <family val="2"/>
      </rPr>
      <t xml:space="preserve"> </t>
    </r>
    <r>
      <rPr>
        <b/>
        <sz val="14"/>
        <color indexed="36"/>
        <rFont val="Arial CE"/>
        <family val="0"/>
      </rPr>
      <t>2017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</si>
</sst>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3"/>
      <color indexed="56"/>
      <name val="Arial CE"/>
      <family val="2"/>
    </font>
    <font>
      <b/>
      <sz val="13"/>
      <name val="Arial CE"/>
      <family val="2"/>
    </font>
    <font>
      <b/>
      <sz val="14"/>
      <color indexed="36"/>
      <name val="Arial CE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0"/>
      <color indexed="56"/>
      <name val="Arial CE"/>
      <family val="0"/>
    </font>
    <font>
      <b/>
      <sz val="12"/>
      <color indexed="60"/>
      <name val="Calibri"/>
      <family val="2"/>
    </font>
    <font>
      <b/>
      <sz val="8.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3"/>
      <color rgb="FF002060"/>
      <name val="Arial CE"/>
      <family val="0"/>
    </font>
    <font>
      <b/>
      <sz val="10"/>
      <color rgb="FF00206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" fillId="13" borderId="15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0" fontId="4" fillId="13" borderId="19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/>
    </xf>
    <xf numFmtId="0" fontId="46" fillId="13" borderId="11" xfId="0" applyFont="1" applyFill="1" applyBorder="1" applyAlignment="1">
      <alignment horizontal="center"/>
    </xf>
    <xf numFmtId="0" fontId="46" fillId="13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9" fontId="45" fillId="0" borderId="18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1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-0.03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-1179143.6000000006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-1149390</c:v>
                </c:pt>
                <c:pt idx="1">
                  <c:v>-624044.4000000003</c:v>
                </c:pt>
                <c:pt idx="2">
                  <c:v>-539721.2</c:v>
                </c:pt>
                <c:pt idx="3">
                  <c:v>-1008906.6</c:v>
                </c:pt>
                <c:pt idx="4">
                  <c:v>-1087170.9999999995</c:v>
                </c:pt>
                <c:pt idx="5">
                  <c:v>-767834.3</c:v>
                </c:pt>
                <c:pt idx="6">
                  <c:v>-816059.0000000002</c:v>
                </c:pt>
                <c:pt idx="7">
                  <c:v>-452916.7999999998</c:v>
                </c:pt>
                <c:pt idx="8">
                  <c:v>-557079.1999999998</c:v>
                </c:pt>
                <c:pt idx="9">
                  <c:v>-942711.9999999993</c:v>
                </c:pt>
                <c:pt idx="10">
                  <c:v>-560912.6000000003</c:v>
                </c:pt>
                <c:pt idx="11">
                  <c:v>-864518.0999999995</c:v>
                </c:pt>
              </c:numCache>
            </c:numRef>
          </c:val>
        </c:ser>
        <c:axId val="64868218"/>
        <c:axId val="46943051"/>
      </c:barChart>
      <c:catAx>
        <c:axId val="6486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6943051"/>
        <c:crosses val="autoZero"/>
        <c:auto val="1"/>
        <c:lblOffset val="0"/>
        <c:tickLblSkip val="1"/>
        <c:noMultiLvlLbl val="0"/>
      </c:catAx>
      <c:valAx>
        <c:axId val="46943051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68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785027.2999999999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714084.4999999998</c:v>
                </c:pt>
                <c:pt idx="1">
                  <c:v>544159.9999999998</c:v>
                </c:pt>
                <c:pt idx="2">
                  <c:v>459969.70000000007</c:v>
                </c:pt>
                <c:pt idx="3">
                  <c:v>684740.6</c:v>
                </c:pt>
                <c:pt idx="4">
                  <c:v>536578.9000000001</c:v>
                </c:pt>
                <c:pt idx="5">
                  <c:v>303941.7999999998</c:v>
                </c:pt>
                <c:pt idx="6">
                  <c:v>798551.7000000002</c:v>
                </c:pt>
                <c:pt idx="7">
                  <c:v>515748.3000000003</c:v>
                </c:pt>
                <c:pt idx="8">
                  <c:v>399975.09999999986</c:v>
                </c:pt>
                <c:pt idx="9">
                  <c:v>545346.2999999999</c:v>
                </c:pt>
                <c:pt idx="10">
                  <c:v>413637.6</c:v>
                </c:pt>
                <c:pt idx="11">
                  <c:v>635206.8999999999</c:v>
                </c:pt>
              </c:numCache>
            </c:numRef>
          </c:val>
        </c:ser>
        <c:axId val="19834276"/>
        <c:axId val="44290757"/>
      </c:barChart>
      <c:catAx>
        <c:axId val="1983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4290757"/>
        <c:crosses val="autoZero"/>
        <c:auto val="1"/>
        <c:lblOffset val="0"/>
        <c:tickLblSkip val="1"/>
        <c:noMultiLvlLbl val="0"/>
      </c:catAx>
      <c:valAx>
        <c:axId val="44290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34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-0.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-139944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-13319</c:v>
                </c:pt>
                <c:pt idx="1">
                  <c:v>-6384</c:v>
                </c:pt>
                <c:pt idx="2">
                  <c:v>-84</c:v>
                </c:pt>
                <c:pt idx="3">
                  <c:v>-72</c:v>
                </c:pt>
                <c:pt idx="4">
                  <c:v>-1021</c:v>
                </c:pt>
                <c:pt idx="5">
                  <c:v>1176</c:v>
                </c:pt>
                <c:pt idx="6">
                  <c:v>-9762</c:v>
                </c:pt>
                <c:pt idx="7">
                  <c:v>-385</c:v>
                </c:pt>
                <c:pt idx="8">
                  <c:v>-3661</c:v>
                </c:pt>
                <c:pt idx="9">
                  <c:v>-38222</c:v>
                </c:pt>
                <c:pt idx="10">
                  <c:v>-23213</c:v>
                </c:pt>
                <c:pt idx="11">
                  <c:v>-30254</c:v>
                </c:pt>
              </c:numCache>
            </c:numRef>
          </c:val>
        </c:ser>
        <c:axId val="63072494"/>
        <c:axId val="30781535"/>
      </c:barChart>
      <c:catAx>
        <c:axId val="63072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0781535"/>
        <c:crosses val="autoZero"/>
        <c:auto val="1"/>
        <c:lblOffset val="0"/>
        <c:tickLblSkip val="1"/>
        <c:noMultiLvlLbl val="0"/>
      </c:catAx>
      <c:valAx>
        <c:axId val="30781535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724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72404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107425</c:v>
                </c:pt>
                <c:pt idx="1">
                  <c:v>32170</c:v>
                </c:pt>
                <c:pt idx="2">
                  <c:v>12736</c:v>
                </c:pt>
                <c:pt idx="3">
                  <c:v>9661</c:v>
                </c:pt>
                <c:pt idx="4">
                  <c:v>25017</c:v>
                </c:pt>
                <c:pt idx="5">
                  <c:v>2661</c:v>
                </c:pt>
                <c:pt idx="6">
                  <c:v>65600</c:v>
                </c:pt>
                <c:pt idx="7">
                  <c:v>0</c:v>
                </c:pt>
                <c:pt idx="8">
                  <c:v>12675</c:v>
                </c:pt>
                <c:pt idx="9">
                  <c:v>8249</c:v>
                </c:pt>
                <c:pt idx="10">
                  <c:v>0</c:v>
                </c:pt>
                <c:pt idx="11">
                  <c:v>39541</c:v>
                </c:pt>
              </c:numCache>
            </c:numRef>
          </c:val>
        </c:ser>
        <c:axId val="8598360"/>
        <c:axId val="10276377"/>
      </c:barChart>
      <c:catAx>
        <c:axId val="859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0276377"/>
        <c:crosses val="autoZero"/>
        <c:auto val="1"/>
        <c:lblOffset val="0"/>
        <c:tickLblSkip val="1"/>
        <c:noMultiLvlLbl val="0"/>
      </c:catAx>
      <c:valAx>
        <c:axId val="10276377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983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0.88725</cdr:y>
    </cdr:from>
    <cdr:to>
      <cdr:x>0.3325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981075" y="28765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-0.01475</cdr:y>
    </cdr:from>
    <cdr:to>
      <cdr:x>-0.0075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-0.01475</cdr:y>
    </cdr:from>
    <cdr:to>
      <cdr:x>-0.0075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0.16675</cdr:x>
      <cdr:y>0.1715</cdr:y>
    </cdr:from>
    <cdr:to>
      <cdr:x>0.34275</cdr:x>
      <cdr:y>0.258</cdr:y>
    </cdr:to>
    <cdr:sp>
      <cdr:nvSpPr>
        <cdr:cNvPr id="3" name="BlokTextu 1"/>
        <cdr:cNvSpPr txBox="1">
          <a:spLocks noChangeArrowheads="1"/>
        </cdr:cNvSpPr>
      </cdr:nvSpPr>
      <cdr:spPr>
        <a:xfrm>
          <a:off x="1000125" y="552450"/>
          <a:ext cx="1057275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0.8825</cdr:y>
    </cdr:from>
    <cdr:to>
      <cdr:x>0.33925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00125" y="2857500"/>
          <a:ext cx="104775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0.15875</cdr:y>
    </cdr:from>
    <cdr:to>
      <cdr:x>0.31925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14400" y="514350"/>
          <a:ext cx="1000125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8</xdr:col>
      <xdr:colOff>571500</xdr:colOff>
      <xdr:row>20</xdr:row>
      <xdr:rowOff>47625</xdr:rowOff>
    </xdr:to>
    <xdr:graphicFrame>
      <xdr:nvGraphicFramePr>
        <xdr:cNvPr id="1" name="Graf 1"/>
        <xdr:cNvGraphicFramePr/>
      </xdr:nvGraphicFramePr>
      <xdr:xfrm>
        <a:off x="28575" y="38100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104775</xdr:rowOff>
    </xdr:from>
    <xdr:to>
      <xdr:col>8</xdr:col>
      <xdr:colOff>581025</xdr:colOff>
      <xdr:row>40</xdr:row>
      <xdr:rowOff>114300</xdr:rowOff>
    </xdr:to>
    <xdr:graphicFrame>
      <xdr:nvGraphicFramePr>
        <xdr:cNvPr id="2" name="Graf 2"/>
        <xdr:cNvGraphicFramePr/>
      </xdr:nvGraphicFramePr>
      <xdr:xfrm>
        <a:off x="47625" y="3343275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0</xdr:row>
      <xdr:rowOff>38100</xdr:rowOff>
    </xdr:from>
    <xdr:to>
      <xdr:col>17</xdr:col>
      <xdr:colOff>533400</xdr:colOff>
      <xdr:row>20</xdr:row>
      <xdr:rowOff>47625</xdr:rowOff>
    </xdr:to>
    <xdr:graphicFrame>
      <xdr:nvGraphicFramePr>
        <xdr:cNvPr id="3" name="Graf 3"/>
        <xdr:cNvGraphicFramePr/>
      </xdr:nvGraphicFramePr>
      <xdr:xfrm>
        <a:off x="6153150" y="38100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20</xdr:row>
      <xdr:rowOff>114300</xdr:rowOff>
    </xdr:from>
    <xdr:to>
      <xdr:col>17</xdr:col>
      <xdr:colOff>523875</xdr:colOff>
      <xdr:row>40</xdr:row>
      <xdr:rowOff>133350</xdr:rowOff>
    </xdr:to>
    <xdr:graphicFrame>
      <xdr:nvGraphicFramePr>
        <xdr:cNvPr id="4" name="Graf 4"/>
        <xdr:cNvGraphicFramePr/>
      </xdr:nvGraphicFramePr>
      <xdr:xfrm>
        <a:off x="6162675" y="3352800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K30" sqref="K30"/>
    </sheetView>
  </sheetViews>
  <sheetFormatPr defaultColWidth="12.25390625" defaultRowHeight="12.75"/>
  <cols>
    <col min="1" max="1" width="10.25390625" style="0" customWidth="1"/>
    <col min="2" max="2" width="11.125" style="0" customWidth="1"/>
    <col min="3" max="9" width="10.75390625" style="0" customWidth="1"/>
    <col min="10" max="11" width="11.75390625" style="0" customWidth="1"/>
    <col min="12" max="12" width="14.25390625" style="0" customWidth="1"/>
  </cols>
  <sheetData>
    <row r="1" spans="1:12" ht="16.5">
      <c r="A1" s="103" t="s">
        <v>17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6.5">
      <c r="A2" s="106" t="s">
        <v>16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1:12" ht="18.75" thickBot="1">
      <c r="A3" s="109" t="s">
        <v>21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ht="15.75">
      <c r="A4" s="66" t="s">
        <v>6</v>
      </c>
      <c r="B4" s="100" t="s">
        <v>9</v>
      </c>
      <c r="C4" s="101"/>
      <c r="D4" s="100" t="s">
        <v>3</v>
      </c>
      <c r="E4" s="101"/>
      <c r="F4" s="100" t="s">
        <v>5</v>
      </c>
      <c r="G4" s="102"/>
      <c r="H4" s="112" t="s">
        <v>4</v>
      </c>
      <c r="I4" s="113"/>
      <c r="J4" s="101" t="s">
        <v>10</v>
      </c>
      <c r="K4" s="101"/>
      <c r="L4" s="102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99728.29999999993</v>
      </c>
      <c r="C6" s="12">
        <v>1278871.9000000006</v>
      </c>
      <c r="D6" s="11">
        <v>789311.1</v>
      </c>
      <c r="E6" s="12">
        <v>4283.799999999999</v>
      </c>
      <c r="F6" s="11">
        <v>200</v>
      </c>
      <c r="G6" s="13">
        <v>140144</v>
      </c>
      <c r="H6" s="11">
        <v>80601</v>
      </c>
      <c r="I6" s="13">
        <v>8197</v>
      </c>
      <c r="J6" s="25">
        <f aca="true" t="shared" si="0" ref="J6:J13">+B6+D6+F6+H6</f>
        <v>969840.3999999999</v>
      </c>
      <c r="K6" s="25">
        <f aca="true" t="shared" si="1" ref="K6:K13">+C6+E6+G6+I6</f>
        <v>1431496.7000000007</v>
      </c>
      <c r="L6" s="26">
        <f>J6-K6</f>
        <v>-461656.30000000075</v>
      </c>
      <c r="P6" s="45"/>
      <c r="Q6" s="45"/>
    </row>
    <row r="7" spans="1:17" ht="12.75">
      <c r="A7" s="4">
        <v>2</v>
      </c>
      <c r="B7" s="11"/>
      <c r="C7" s="12"/>
      <c r="D7" s="11"/>
      <c r="E7" s="12"/>
      <c r="F7" s="11"/>
      <c r="G7" s="13"/>
      <c r="H7" s="11"/>
      <c r="I7" s="13"/>
      <c r="J7" s="25">
        <f t="shared" si="0"/>
        <v>0</v>
      </c>
      <c r="K7" s="25">
        <f t="shared" si="1"/>
        <v>0</v>
      </c>
      <c r="L7" s="26">
        <f>J7-K7</f>
        <v>0</v>
      </c>
      <c r="P7" s="45"/>
      <c r="Q7" s="45"/>
    </row>
    <row r="8" spans="1:17" ht="13.5" thickBot="1">
      <c r="A8" s="1">
        <v>3</v>
      </c>
      <c r="B8" s="14"/>
      <c r="C8" s="15"/>
      <c r="D8" s="14"/>
      <c r="E8" s="15"/>
      <c r="F8" s="14"/>
      <c r="G8" s="16"/>
      <c r="H8" s="14"/>
      <c r="I8" s="15"/>
      <c r="J8" s="27">
        <f>B8+D8+F8+H8</f>
        <v>0</v>
      </c>
      <c r="K8" s="28">
        <f t="shared" si="1"/>
        <v>0</v>
      </c>
      <c r="L8" s="29">
        <f>J8-K8</f>
        <v>0</v>
      </c>
      <c r="P8" s="45"/>
      <c r="Q8" s="45"/>
    </row>
    <row r="9" spans="1:17" ht="12.75">
      <c r="A9" s="4">
        <v>4</v>
      </c>
      <c r="B9" s="11"/>
      <c r="C9" s="12"/>
      <c r="D9" s="11"/>
      <c r="E9" s="12"/>
      <c r="F9" s="11"/>
      <c r="G9" s="13"/>
      <c r="H9" s="11"/>
      <c r="I9" s="12"/>
      <c r="J9" s="30">
        <f t="shared" si="0"/>
        <v>0</v>
      </c>
      <c r="K9" s="25">
        <f t="shared" si="1"/>
        <v>0</v>
      </c>
      <c r="L9" s="26">
        <f>J9-K9</f>
        <v>0</v>
      </c>
      <c r="P9" s="45"/>
      <c r="Q9" s="45"/>
    </row>
    <row r="10" spans="1:17" ht="12.75">
      <c r="A10" s="4">
        <v>5</v>
      </c>
      <c r="B10" s="30"/>
      <c r="C10" s="25"/>
      <c r="D10" s="30"/>
      <c r="E10" s="25"/>
      <c r="F10" s="30"/>
      <c r="G10" s="26"/>
      <c r="H10" s="30"/>
      <c r="I10" s="25"/>
      <c r="J10" s="30">
        <f t="shared" si="0"/>
        <v>0</v>
      </c>
      <c r="K10" s="25">
        <f t="shared" si="1"/>
        <v>0</v>
      </c>
      <c r="L10" s="26">
        <f>J10-K10</f>
        <v>0</v>
      </c>
      <c r="P10" s="45"/>
      <c r="Q10" s="45"/>
    </row>
    <row r="11" spans="1:17" ht="13.5" thickBot="1">
      <c r="A11" s="4">
        <v>6</v>
      </c>
      <c r="B11" s="11"/>
      <c r="C11" s="12"/>
      <c r="D11" s="11"/>
      <c r="E11" s="12"/>
      <c r="F11" s="11"/>
      <c r="G11" s="13"/>
      <c r="H11" s="11"/>
      <c r="I11" s="13"/>
      <c r="J11" s="25">
        <f t="shared" si="0"/>
        <v>0</v>
      </c>
      <c r="K11" s="25">
        <f t="shared" si="1"/>
        <v>0</v>
      </c>
      <c r="L11" s="29">
        <f aca="true" t="shared" si="2" ref="L11:L17">J11-K11</f>
        <v>0</v>
      </c>
      <c r="P11" s="45"/>
      <c r="Q11" s="45"/>
    </row>
    <row r="12" spans="1:17" ht="12.75">
      <c r="A12" s="9">
        <v>7</v>
      </c>
      <c r="B12" s="17"/>
      <c r="C12" s="18"/>
      <c r="D12" s="17"/>
      <c r="E12" s="18"/>
      <c r="F12" s="17"/>
      <c r="G12" s="19"/>
      <c r="H12" s="17"/>
      <c r="I12" s="19"/>
      <c r="J12" s="31">
        <f t="shared" si="0"/>
        <v>0</v>
      </c>
      <c r="K12" s="31">
        <f t="shared" si="1"/>
        <v>0</v>
      </c>
      <c r="L12" s="26">
        <f t="shared" si="2"/>
        <v>0</v>
      </c>
      <c r="P12" s="45"/>
      <c r="Q12" s="45"/>
    </row>
    <row r="13" spans="1:17" ht="12.75">
      <c r="A13" s="4">
        <v>8</v>
      </c>
      <c r="B13" s="11"/>
      <c r="C13" s="12"/>
      <c r="D13" s="11"/>
      <c r="E13" s="12"/>
      <c r="F13" s="11"/>
      <c r="G13" s="13"/>
      <c r="H13" s="11"/>
      <c r="I13" s="13"/>
      <c r="J13" s="25">
        <f t="shared" si="0"/>
        <v>0</v>
      </c>
      <c r="K13" s="25">
        <f t="shared" si="1"/>
        <v>0</v>
      </c>
      <c r="L13" s="26">
        <f t="shared" si="2"/>
        <v>0</v>
      </c>
      <c r="P13" s="45"/>
      <c r="Q13" s="45"/>
    </row>
    <row r="14" spans="1:17" ht="13.5" thickBot="1">
      <c r="A14" s="10">
        <v>9</v>
      </c>
      <c r="B14" s="14"/>
      <c r="C14" s="15"/>
      <c r="D14" s="14"/>
      <c r="E14" s="15"/>
      <c r="F14" s="14"/>
      <c r="G14" s="16"/>
      <c r="H14" s="14"/>
      <c r="I14" s="16"/>
      <c r="J14" s="27">
        <f aca="true" t="shared" si="3" ref="J14:K17">+B14+D14+F14+H14</f>
        <v>0</v>
      </c>
      <c r="K14" s="28">
        <f t="shared" si="3"/>
        <v>0</v>
      </c>
      <c r="L14" s="29">
        <f t="shared" si="2"/>
        <v>0</v>
      </c>
      <c r="P14" s="45"/>
      <c r="Q14" s="45"/>
    </row>
    <row r="15" spans="1:17" ht="12.75">
      <c r="A15" s="4">
        <v>10</v>
      </c>
      <c r="B15" s="11"/>
      <c r="C15" s="12"/>
      <c r="D15" s="11"/>
      <c r="E15" s="12"/>
      <c r="F15" s="11"/>
      <c r="G15" s="13"/>
      <c r="H15" s="11"/>
      <c r="I15" s="13"/>
      <c r="J15" s="25">
        <f>+B15+D15+F15+H15</f>
        <v>0</v>
      </c>
      <c r="K15" s="25">
        <f>+C15+E15+G15+I15</f>
        <v>0</v>
      </c>
      <c r="L15" s="26">
        <f>J15-K15</f>
        <v>0</v>
      </c>
      <c r="P15" s="45"/>
      <c r="Q15" s="45"/>
    </row>
    <row r="16" spans="1:17" ht="12.75">
      <c r="A16" s="4">
        <v>11</v>
      </c>
      <c r="B16" s="11"/>
      <c r="C16" s="12"/>
      <c r="D16" s="11"/>
      <c r="E16" s="12"/>
      <c r="F16" s="11"/>
      <c r="G16" s="13"/>
      <c r="H16" s="11"/>
      <c r="I16" s="13"/>
      <c r="J16" s="25">
        <f t="shared" si="3"/>
        <v>0</v>
      </c>
      <c r="K16" s="25">
        <f t="shared" si="3"/>
        <v>0</v>
      </c>
      <c r="L16" s="26">
        <f t="shared" si="2"/>
        <v>0</v>
      </c>
      <c r="P16" s="45"/>
      <c r="Q16" s="45"/>
    </row>
    <row r="17" spans="1:17" ht="12.75">
      <c r="A17" s="5">
        <v>12</v>
      </c>
      <c r="B17" s="20"/>
      <c r="C17" s="21"/>
      <c r="D17" s="20"/>
      <c r="E17" s="21"/>
      <c r="F17" s="20"/>
      <c r="G17" s="22"/>
      <c r="H17" s="20"/>
      <c r="I17" s="22"/>
      <c r="J17" s="23">
        <f t="shared" si="3"/>
        <v>0</v>
      </c>
      <c r="K17" s="23">
        <f t="shared" si="3"/>
        <v>0</v>
      </c>
      <c r="L17" s="24">
        <f t="shared" si="2"/>
        <v>0</v>
      </c>
      <c r="P17" s="45"/>
      <c r="Q17" s="45"/>
    </row>
    <row r="18" spans="1:14" ht="13.5" thickBot="1">
      <c r="A18" s="6" t="s">
        <v>0</v>
      </c>
      <c r="B18" s="89">
        <f aca="true" t="shared" si="4" ref="B18:L18">SUM(B6:B17)</f>
        <v>99728.29999999993</v>
      </c>
      <c r="C18" s="90">
        <f t="shared" si="4"/>
        <v>1278871.9000000006</v>
      </c>
      <c r="D18" s="89">
        <f t="shared" si="4"/>
        <v>789311.1</v>
      </c>
      <c r="E18" s="90">
        <f t="shared" si="4"/>
        <v>4283.799999999999</v>
      </c>
      <c r="F18" s="89">
        <f t="shared" si="4"/>
        <v>200</v>
      </c>
      <c r="G18" s="90">
        <f t="shared" si="4"/>
        <v>140144</v>
      </c>
      <c r="H18" s="89">
        <f t="shared" si="4"/>
        <v>80601</v>
      </c>
      <c r="I18" s="90">
        <f t="shared" si="4"/>
        <v>8197</v>
      </c>
      <c r="J18" s="89">
        <f t="shared" si="4"/>
        <v>969840.3999999999</v>
      </c>
      <c r="K18" s="91">
        <f t="shared" si="4"/>
        <v>1431496.7000000007</v>
      </c>
      <c r="L18" s="90">
        <f t="shared" si="4"/>
        <v>-461656.30000000075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14" t="s">
        <v>14</v>
      </c>
      <c r="L19" s="114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97" t="s">
        <v>20</v>
      </c>
      <c r="C21" s="98"/>
      <c r="D21" s="98"/>
      <c r="E21" s="99"/>
      <c r="F21" s="83"/>
      <c r="G21" s="83"/>
      <c r="H21" s="83"/>
      <c r="I21" s="83"/>
      <c r="J21" s="93"/>
      <c r="K21" s="93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-1179143.6000000006</v>
      </c>
      <c r="C23" s="33">
        <f>D6-E6</f>
        <v>785027.2999999999</v>
      </c>
      <c r="D23" s="34">
        <f>F6-G6</f>
        <v>-139944</v>
      </c>
      <c r="E23" s="33">
        <f>H6-I6</f>
        <v>72404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5" ref="B24:B34">B7-C7</f>
        <v>0</v>
      </c>
      <c r="C24" s="33">
        <f aca="true" t="shared" si="6" ref="C24:C34">D7-E7</f>
        <v>0</v>
      </c>
      <c r="D24" s="34">
        <f aca="true" t="shared" si="7" ref="D24:D34">F7-G7</f>
        <v>0</v>
      </c>
      <c r="E24" s="33">
        <f aca="true" t="shared" si="8" ref="E24:E34">H7-I7</f>
        <v>0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5"/>
        <v>0</v>
      </c>
      <c r="C25" s="36">
        <f t="shared" si="6"/>
        <v>0</v>
      </c>
      <c r="D25" s="37">
        <f t="shared" si="7"/>
        <v>0</v>
      </c>
      <c r="E25" s="36">
        <f t="shared" si="8"/>
        <v>0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5"/>
        <v>0</v>
      </c>
      <c r="C26" s="33">
        <f t="shared" si="6"/>
        <v>0</v>
      </c>
      <c r="D26" s="34">
        <f t="shared" si="7"/>
        <v>0</v>
      </c>
      <c r="E26" s="33">
        <f t="shared" si="8"/>
        <v>0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5"/>
        <v>0</v>
      </c>
      <c r="C27" s="33">
        <f t="shared" si="6"/>
        <v>0</v>
      </c>
      <c r="D27" s="34">
        <f t="shared" si="7"/>
        <v>0</v>
      </c>
      <c r="E27" s="33">
        <f t="shared" si="8"/>
        <v>0</v>
      </c>
      <c r="F27" s="85"/>
      <c r="G27" s="85"/>
      <c r="H27" s="92"/>
      <c r="I27" s="85"/>
      <c r="J27" s="85"/>
      <c r="K27" s="85"/>
      <c r="L27" s="85"/>
    </row>
    <row r="28" spans="1:12" ht="13.5" thickBot="1">
      <c r="A28" s="4">
        <v>6</v>
      </c>
      <c r="B28" s="35">
        <f t="shared" si="5"/>
        <v>0</v>
      </c>
      <c r="C28" s="36">
        <f t="shared" si="6"/>
        <v>0</v>
      </c>
      <c r="D28" s="37">
        <f t="shared" si="7"/>
        <v>0</v>
      </c>
      <c r="E28" s="36">
        <f t="shared" si="8"/>
        <v>0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5"/>
        <v>0</v>
      </c>
      <c r="C29" s="33">
        <f t="shared" si="6"/>
        <v>0</v>
      </c>
      <c r="D29" s="34">
        <f t="shared" si="7"/>
        <v>0</v>
      </c>
      <c r="E29" s="33">
        <f t="shared" si="8"/>
        <v>0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5"/>
        <v>0</v>
      </c>
      <c r="C30" s="33">
        <f t="shared" si="6"/>
        <v>0</v>
      </c>
      <c r="D30" s="34">
        <f t="shared" si="7"/>
        <v>0</v>
      </c>
      <c r="E30" s="33">
        <f t="shared" si="8"/>
        <v>0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5"/>
        <v>0</v>
      </c>
      <c r="C31" s="36">
        <f t="shared" si="6"/>
        <v>0</v>
      </c>
      <c r="D31" s="37">
        <f t="shared" si="7"/>
        <v>0</v>
      </c>
      <c r="E31" s="36">
        <f t="shared" si="8"/>
        <v>0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5"/>
        <v>0</v>
      </c>
      <c r="C32" s="33">
        <f t="shared" si="6"/>
        <v>0</v>
      </c>
      <c r="D32" s="34">
        <f t="shared" si="7"/>
        <v>0</v>
      </c>
      <c r="E32" s="33">
        <f t="shared" si="8"/>
        <v>0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5"/>
        <v>0</v>
      </c>
      <c r="C33" s="33">
        <f t="shared" si="6"/>
        <v>0</v>
      </c>
      <c r="D33" s="34">
        <f t="shared" si="7"/>
        <v>0</v>
      </c>
      <c r="E33" s="33">
        <f t="shared" si="8"/>
        <v>0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5"/>
        <v>0</v>
      </c>
      <c r="C34" s="36">
        <f t="shared" si="6"/>
        <v>0</v>
      </c>
      <c r="D34" s="37">
        <f t="shared" si="7"/>
        <v>0</v>
      </c>
      <c r="E34" s="36">
        <f t="shared" si="8"/>
        <v>0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-1179143.6000000006</v>
      </c>
      <c r="C35" s="39">
        <f>SUM(C23:C34)</f>
        <v>785027.2999999999</v>
      </c>
      <c r="D35" s="40">
        <f>SUM(D23:D34)</f>
        <v>-139944</v>
      </c>
      <c r="E35" s="87">
        <f>SUM(E23:E34)</f>
        <v>72404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94" t="s">
        <v>18</v>
      </c>
      <c r="C38" s="95"/>
      <c r="D38" s="95"/>
      <c r="E38" s="96"/>
      <c r="G38" s="94" t="s">
        <v>19</v>
      </c>
      <c r="H38" s="95"/>
      <c r="I38" s="96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-1149390</v>
      </c>
      <c r="C40" s="33">
        <v>714084.4999999998</v>
      </c>
      <c r="D40" s="34">
        <v>-13319</v>
      </c>
      <c r="E40" s="33">
        <v>107425</v>
      </c>
      <c r="G40" s="30">
        <v>941613.4999999999</v>
      </c>
      <c r="H40" s="26">
        <v>1282813</v>
      </c>
      <c r="I40" s="26">
        <v>-341199.5000000001</v>
      </c>
      <c r="J40" s="45"/>
    </row>
    <row r="41" spans="1:10" ht="12.75">
      <c r="A41" s="75">
        <v>2</v>
      </c>
      <c r="B41" s="32">
        <v>-624044.4000000003</v>
      </c>
      <c r="C41" s="33">
        <v>544159.9999999998</v>
      </c>
      <c r="D41" s="34">
        <v>-6384</v>
      </c>
      <c r="E41" s="33">
        <v>32170</v>
      </c>
      <c r="G41" s="30">
        <v>1088660.4</v>
      </c>
      <c r="H41" s="26">
        <v>1142758.8000000003</v>
      </c>
      <c r="I41" s="26">
        <v>-54098.40000000037</v>
      </c>
      <c r="J41" s="45"/>
    </row>
    <row r="42" spans="1:10" ht="13.5" thickBot="1">
      <c r="A42" s="69">
        <v>3</v>
      </c>
      <c r="B42" s="35">
        <v>-539721.2</v>
      </c>
      <c r="C42" s="36">
        <v>459969.70000000007</v>
      </c>
      <c r="D42" s="37">
        <v>-84</v>
      </c>
      <c r="E42" s="36">
        <v>12736</v>
      </c>
      <c r="G42" s="27">
        <v>1098639.0000000002</v>
      </c>
      <c r="H42" s="29">
        <v>1165738.5000000002</v>
      </c>
      <c r="I42" s="29">
        <v>-67099.5</v>
      </c>
      <c r="J42" s="45"/>
    </row>
    <row r="43" spans="1:10" ht="12.75">
      <c r="A43" s="75">
        <v>4</v>
      </c>
      <c r="B43" s="32">
        <v>-1008906.6</v>
      </c>
      <c r="C43" s="33">
        <v>684740.6</v>
      </c>
      <c r="D43" s="34">
        <v>-72</v>
      </c>
      <c r="E43" s="33">
        <v>9661</v>
      </c>
      <c r="G43" s="30">
        <v>870290.5000000001</v>
      </c>
      <c r="H43" s="26">
        <v>1184867.5</v>
      </c>
      <c r="I43" s="26">
        <v>-314576.9999999999</v>
      </c>
      <c r="J43" s="45"/>
    </row>
    <row r="44" spans="1:10" ht="12.75">
      <c r="A44" s="75">
        <v>5</v>
      </c>
      <c r="B44" s="32">
        <v>-1087170.9999999995</v>
      </c>
      <c r="C44" s="33">
        <v>536578.9000000001</v>
      </c>
      <c r="D44" s="34">
        <v>-1021</v>
      </c>
      <c r="E44" s="33">
        <v>25017</v>
      </c>
      <c r="G44" s="30">
        <v>776208.6000000002</v>
      </c>
      <c r="H44" s="26">
        <v>1302804.6999999995</v>
      </c>
      <c r="I44" s="26">
        <v>-526596.0999999993</v>
      </c>
      <c r="J44" s="45"/>
    </row>
    <row r="45" spans="1:10" ht="13.5" thickBot="1">
      <c r="A45" s="75">
        <v>6</v>
      </c>
      <c r="B45" s="35">
        <v>-767834.3</v>
      </c>
      <c r="C45" s="36">
        <v>303941.7999999998</v>
      </c>
      <c r="D45" s="37">
        <v>1176</v>
      </c>
      <c r="E45" s="36">
        <v>2661</v>
      </c>
      <c r="G45" s="27">
        <v>867304.2</v>
      </c>
      <c r="H45" s="29">
        <v>1327359.7000000002</v>
      </c>
      <c r="I45" s="29">
        <v>-460055.50000000023</v>
      </c>
      <c r="J45" s="45"/>
    </row>
    <row r="46" spans="1:10" ht="12.75">
      <c r="A46" s="74">
        <v>7</v>
      </c>
      <c r="B46" s="32">
        <v>-816059.0000000002</v>
      </c>
      <c r="C46" s="33">
        <v>798551.7000000002</v>
      </c>
      <c r="D46" s="34">
        <v>-9762</v>
      </c>
      <c r="E46" s="33">
        <v>65600</v>
      </c>
      <c r="G46" s="30">
        <v>1096747.1</v>
      </c>
      <c r="H46" s="26">
        <v>1058416.4000000004</v>
      </c>
      <c r="I46" s="26">
        <v>38330.69999999972</v>
      </c>
      <c r="J46" s="45"/>
    </row>
    <row r="47" spans="1:10" ht="12.75">
      <c r="A47" s="75">
        <v>8</v>
      </c>
      <c r="B47" s="32">
        <v>-452916.7999999998</v>
      </c>
      <c r="C47" s="33">
        <v>515748.3000000003</v>
      </c>
      <c r="D47" s="34">
        <v>-385</v>
      </c>
      <c r="E47" s="33">
        <v>0</v>
      </c>
      <c r="G47" s="30">
        <v>919383.7000000001</v>
      </c>
      <c r="H47" s="26">
        <v>856937.1999999996</v>
      </c>
      <c r="I47" s="26">
        <v>62446.500000000466</v>
      </c>
      <c r="J47" s="45"/>
    </row>
    <row r="48" spans="1:10" ht="13.5" thickBot="1">
      <c r="A48" s="69">
        <v>9</v>
      </c>
      <c r="B48" s="35">
        <v>-557079.1999999998</v>
      </c>
      <c r="C48" s="36">
        <v>399975.09999999986</v>
      </c>
      <c r="D48" s="37">
        <v>-3661</v>
      </c>
      <c r="E48" s="36">
        <v>12675</v>
      </c>
      <c r="G48" s="27">
        <v>752661.4000000001</v>
      </c>
      <c r="H48" s="29">
        <v>900751.5</v>
      </c>
      <c r="I48" s="29">
        <v>-148090.09999999986</v>
      </c>
      <c r="J48" s="45"/>
    </row>
    <row r="49" spans="1:10" ht="12.75">
      <c r="A49" s="75">
        <v>10</v>
      </c>
      <c r="B49" s="32">
        <v>-942711.9999999993</v>
      </c>
      <c r="C49" s="33">
        <v>545346.2999999999</v>
      </c>
      <c r="D49" s="34">
        <v>-38222</v>
      </c>
      <c r="E49" s="33">
        <v>8249</v>
      </c>
      <c r="G49" s="30">
        <v>915884.6</v>
      </c>
      <c r="H49" s="26">
        <v>1343223.2999999993</v>
      </c>
      <c r="I49" s="26">
        <v>-427338.6999999994</v>
      </c>
      <c r="J49" s="45"/>
    </row>
    <row r="50" spans="1:10" ht="12.75">
      <c r="A50" s="75">
        <v>11</v>
      </c>
      <c r="B50" s="32">
        <v>-560912.6000000003</v>
      </c>
      <c r="C50" s="33">
        <v>413637.6</v>
      </c>
      <c r="D50" s="34">
        <v>-23213</v>
      </c>
      <c r="E50" s="33">
        <v>0</v>
      </c>
      <c r="G50" s="30">
        <v>839464.9000000001</v>
      </c>
      <c r="H50" s="26">
        <v>1009952.9000000005</v>
      </c>
      <c r="I50" s="26">
        <v>-170488.00000000035</v>
      </c>
      <c r="J50" s="45"/>
    </row>
    <row r="51" spans="1:10" ht="13.5" thickBot="1">
      <c r="A51" s="69">
        <v>12</v>
      </c>
      <c r="B51" s="35">
        <v>-864518.0999999995</v>
      </c>
      <c r="C51" s="36">
        <v>635206.8999999999</v>
      </c>
      <c r="D51" s="37">
        <v>-30254</v>
      </c>
      <c r="E51" s="36">
        <v>39541</v>
      </c>
      <c r="G51" s="43">
        <v>991730.4</v>
      </c>
      <c r="H51" s="44">
        <v>1211754.5999999996</v>
      </c>
      <c r="I51" s="44">
        <v>-220024.1999999996</v>
      </c>
      <c r="J51" s="45"/>
    </row>
    <row r="52" spans="1:10" ht="13.5" thickBot="1">
      <c r="A52" s="69" t="s">
        <v>0</v>
      </c>
      <c r="B52" s="76">
        <f>SUM(B40:B51)</f>
        <v>-9371265.2</v>
      </c>
      <c r="C52" s="76">
        <f>SUM(C40:C51)</f>
        <v>6551941.3999999985</v>
      </c>
      <c r="D52" s="76">
        <f>SUM(D40:D51)</f>
        <v>-125201</v>
      </c>
      <c r="E52" s="77">
        <f>SUM(E40:E51)</f>
        <v>315735</v>
      </c>
      <c r="G52" s="78">
        <f>SUM(G40:G51)</f>
        <v>11158588.3</v>
      </c>
      <c r="H52" s="82">
        <f>SUM(H40:H51)</f>
        <v>13787378.1</v>
      </c>
      <c r="I52" s="79">
        <f>SUM(I40:I51)</f>
        <v>-2628789.799999999</v>
      </c>
      <c r="J52" s="45"/>
    </row>
  </sheetData>
  <sheetProtection/>
  <mergeCells count="13">
    <mergeCell ref="A1:L1"/>
    <mergeCell ref="A2:L2"/>
    <mergeCell ref="A3:L3"/>
    <mergeCell ref="H4:I4"/>
    <mergeCell ref="J4:L4"/>
    <mergeCell ref="K19:L19"/>
    <mergeCell ref="J21:K21"/>
    <mergeCell ref="G38:I38"/>
    <mergeCell ref="B21:E21"/>
    <mergeCell ref="B38:E38"/>
    <mergeCell ref="B4:C4"/>
    <mergeCell ref="D4:E4"/>
    <mergeCell ref="F4:G4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9.75390625" style="47" bestFit="1" customWidth="1"/>
    <col min="2" max="2" width="9.75390625" style="0" bestFit="1" customWidth="1"/>
    <col min="3" max="3" width="10.2539062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3.5" thickBot="1">
      <c r="A1" s="119" t="s">
        <v>13</v>
      </c>
      <c r="B1" s="119"/>
      <c r="C1" s="119"/>
      <c r="D1" s="119"/>
      <c r="E1" s="119"/>
      <c r="F1" s="119"/>
      <c r="G1" s="119"/>
      <c r="H1" s="119"/>
      <c r="I1" s="119"/>
    </row>
    <row r="2" spans="1:9" s="46" customFormat="1" ht="12.75">
      <c r="A2" s="59"/>
      <c r="B2" s="115" t="s">
        <v>9</v>
      </c>
      <c r="C2" s="116"/>
      <c r="D2" s="117" t="s">
        <v>3</v>
      </c>
      <c r="E2" s="117"/>
      <c r="F2" s="115" t="s">
        <v>5</v>
      </c>
      <c r="G2" s="116"/>
      <c r="H2" s="115" t="s">
        <v>4</v>
      </c>
      <c r="I2" s="118"/>
    </row>
    <row r="3" spans="1:9" s="46" customFormat="1" ht="12.75">
      <c r="A3" s="60" t="s">
        <v>6</v>
      </c>
      <c r="B3" s="48">
        <v>2017</v>
      </c>
      <c r="C3" s="51">
        <v>2016</v>
      </c>
      <c r="D3" s="48">
        <v>2017</v>
      </c>
      <c r="E3" s="51">
        <v>2016</v>
      </c>
      <c r="F3" s="48">
        <v>2017</v>
      </c>
      <c r="G3" s="51">
        <v>2016</v>
      </c>
      <c r="H3" s="48">
        <v>2017</v>
      </c>
      <c r="I3" s="51">
        <v>2016</v>
      </c>
    </row>
    <row r="4" spans="1:9" ht="12.75">
      <c r="A4" s="53">
        <v>1</v>
      </c>
      <c r="B4" s="49">
        <f>Hárok1!B23</f>
        <v>-1179143.6000000006</v>
      </c>
      <c r="C4" s="52">
        <f>Hárok1!B40</f>
        <v>-1149390</v>
      </c>
      <c r="D4" s="50">
        <f>Hárok1!C23</f>
        <v>785027.2999999999</v>
      </c>
      <c r="E4" s="50">
        <f>Hárok1!C40</f>
        <v>714084.4999999998</v>
      </c>
      <c r="F4" s="49">
        <f>Hárok1!D23</f>
        <v>-139944</v>
      </c>
      <c r="G4" s="52">
        <f>Hárok1!D40</f>
        <v>-13319</v>
      </c>
      <c r="H4" s="49">
        <f>Hárok1!E23</f>
        <v>72404</v>
      </c>
      <c r="I4" s="54">
        <f>Hárok1!E40</f>
        <v>107425</v>
      </c>
    </row>
    <row r="5" spans="1:9" ht="12.75">
      <c r="A5" s="53">
        <v>2</v>
      </c>
      <c r="B5" s="49">
        <f>Hárok1!B24</f>
        <v>0</v>
      </c>
      <c r="C5" s="52">
        <f>Hárok1!B41</f>
        <v>-624044.4000000003</v>
      </c>
      <c r="D5" s="50">
        <f>Hárok1!C24</f>
        <v>0</v>
      </c>
      <c r="E5" s="50">
        <f>Hárok1!C41</f>
        <v>544159.9999999998</v>
      </c>
      <c r="F5" s="49">
        <f>Hárok1!D24</f>
        <v>0</v>
      </c>
      <c r="G5" s="52">
        <f>Hárok1!D41</f>
        <v>-6384</v>
      </c>
      <c r="H5" s="49">
        <f>Hárok1!E24</f>
        <v>0</v>
      </c>
      <c r="I5" s="54">
        <f>Hárok1!E41</f>
        <v>32170</v>
      </c>
    </row>
    <row r="6" spans="1:9" ht="12.75">
      <c r="A6" s="53">
        <v>3</v>
      </c>
      <c r="B6" s="49">
        <f>Hárok1!B25</f>
        <v>0</v>
      </c>
      <c r="C6" s="52">
        <f>Hárok1!B42</f>
        <v>-539721.2</v>
      </c>
      <c r="D6" s="50">
        <f>Hárok1!C25</f>
        <v>0</v>
      </c>
      <c r="E6" s="50">
        <f>Hárok1!C42</f>
        <v>459969.70000000007</v>
      </c>
      <c r="F6" s="49">
        <f>Hárok1!D25</f>
        <v>0</v>
      </c>
      <c r="G6" s="52">
        <f>Hárok1!D42</f>
        <v>-84</v>
      </c>
      <c r="H6" s="49">
        <f>Hárok1!E25</f>
        <v>0</v>
      </c>
      <c r="I6" s="54">
        <f>Hárok1!E42</f>
        <v>12736</v>
      </c>
    </row>
    <row r="7" spans="1:9" ht="12.75">
      <c r="A7" s="53">
        <v>4</v>
      </c>
      <c r="B7" s="49">
        <f>Hárok1!B26</f>
        <v>0</v>
      </c>
      <c r="C7" s="52">
        <f>Hárok1!B43</f>
        <v>-1008906.6</v>
      </c>
      <c r="D7" s="50">
        <f>Hárok1!C26</f>
        <v>0</v>
      </c>
      <c r="E7" s="50">
        <f>Hárok1!C43</f>
        <v>684740.6</v>
      </c>
      <c r="F7" s="49">
        <f>Hárok1!D26</f>
        <v>0</v>
      </c>
      <c r="G7" s="52">
        <f>Hárok1!D43</f>
        <v>-72</v>
      </c>
      <c r="H7" s="49">
        <f>Hárok1!E26</f>
        <v>0</v>
      </c>
      <c r="I7" s="54">
        <f>Hárok1!E43</f>
        <v>9661</v>
      </c>
    </row>
    <row r="8" spans="1:9" ht="12.75">
      <c r="A8" s="53">
        <v>5</v>
      </c>
      <c r="B8" s="49">
        <f>Hárok1!B27</f>
        <v>0</v>
      </c>
      <c r="C8" s="52">
        <f>Hárok1!B44</f>
        <v>-1087170.9999999995</v>
      </c>
      <c r="D8" s="50">
        <f>Hárok1!C27</f>
        <v>0</v>
      </c>
      <c r="E8" s="50">
        <f>Hárok1!C44</f>
        <v>536578.9000000001</v>
      </c>
      <c r="F8" s="49">
        <f>Hárok1!D27</f>
        <v>0</v>
      </c>
      <c r="G8" s="52">
        <f>Hárok1!D44</f>
        <v>-1021</v>
      </c>
      <c r="H8" s="49">
        <f>Hárok1!E27</f>
        <v>0</v>
      </c>
      <c r="I8" s="54">
        <f>Hárok1!E44</f>
        <v>25017</v>
      </c>
    </row>
    <row r="9" spans="1:9" ht="12.75">
      <c r="A9" s="53">
        <v>6</v>
      </c>
      <c r="B9" s="49">
        <f>Hárok1!B28</f>
        <v>0</v>
      </c>
      <c r="C9" s="52">
        <f>Hárok1!B45</f>
        <v>-767834.3</v>
      </c>
      <c r="D9" s="50">
        <f>Hárok1!C28</f>
        <v>0</v>
      </c>
      <c r="E9" s="50">
        <f>Hárok1!C45</f>
        <v>303941.7999999998</v>
      </c>
      <c r="F9" s="49">
        <f>Hárok1!D28</f>
        <v>0</v>
      </c>
      <c r="G9" s="52">
        <f>Hárok1!D45</f>
        <v>1176</v>
      </c>
      <c r="H9" s="49">
        <f>Hárok1!E28</f>
        <v>0</v>
      </c>
      <c r="I9" s="54">
        <f>Hárok1!E45</f>
        <v>2661</v>
      </c>
    </row>
    <row r="10" spans="1:9" ht="12.75">
      <c r="A10" s="53">
        <v>7</v>
      </c>
      <c r="B10" s="49">
        <f>Hárok1!B29</f>
        <v>0</v>
      </c>
      <c r="C10" s="52">
        <f>Hárok1!B46</f>
        <v>-816059.0000000002</v>
      </c>
      <c r="D10" s="50">
        <f>Hárok1!C29</f>
        <v>0</v>
      </c>
      <c r="E10" s="50">
        <f>Hárok1!C46</f>
        <v>798551.7000000002</v>
      </c>
      <c r="F10" s="49">
        <f>Hárok1!D29</f>
        <v>0</v>
      </c>
      <c r="G10" s="52">
        <f>Hárok1!D46</f>
        <v>-9762</v>
      </c>
      <c r="H10" s="49">
        <f>Hárok1!E29</f>
        <v>0</v>
      </c>
      <c r="I10" s="54">
        <f>Hárok1!E46</f>
        <v>65600</v>
      </c>
    </row>
    <row r="11" spans="1:9" ht="12.75">
      <c r="A11" s="53">
        <v>8</v>
      </c>
      <c r="B11" s="49">
        <f>Hárok1!B30</f>
        <v>0</v>
      </c>
      <c r="C11" s="52">
        <f>Hárok1!B47</f>
        <v>-452916.7999999998</v>
      </c>
      <c r="D11" s="50">
        <f>Hárok1!C30</f>
        <v>0</v>
      </c>
      <c r="E11" s="50">
        <f>Hárok1!C47</f>
        <v>515748.3000000003</v>
      </c>
      <c r="F11" s="49">
        <f>Hárok1!D30</f>
        <v>0</v>
      </c>
      <c r="G11" s="52">
        <f>Hárok1!D47</f>
        <v>-385</v>
      </c>
      <c r="H11" s="49">
        <f>Hárok1!E30</f>
        <v>0</v>
      </c>
      <c r="I11" s="54">
        <f>Hárok1!E47</f>
        <v>0</v>
      </c>
    </row>
    <row r="12" spans="1:9" ht="12.75">
      <c r="A12" s="53">
        <v>9</v>
      </c>
      <c r="B12" s="49">
        <f>Hárok1!B31</f>
        <v>0</v>
      </c>
      <c r="C12" s="52">
        <f>Hárok1!B48</f>
        <v>-557079.1999999998</v>
      </c>
      <c r="D12" s="50">
        <f>Hárok1!C31</f>
        <v>0</v>
      </c>
      <c r="E12" s="50">
        <f>Hárok1!C48</f>
        <v>399975.09999999986</v>
      </c>
      <c r="F12" s="49">
        <f>Hárok1!D31</f>
        <v>0</v>
      </c>
      <c r="G12" s="52">
        <f>Hárok1!D48</f>
        <v>-3661</v>
      </c>
      <c r="H12" s="49">
        <f>Hárok1!E31</f>
        <v>0</v>
      </c>
      <c r="I12" s="54">
        <f>Hárok1!E48</f>
        <v>12675</v>
      </c>
    </row>
    <row r="13" spans="1:9" ht="12.75">
      <c r="A13" s="53">
        <v>10</v>
      </c>
      <c r="B13" s="49">
        <f>Hárok1!B32</f>
        <v>0</v>
      </c>
      <c r="C13" s="52">
        <f>Hárok1!B49</f>
        <v>-942711.9999999993</v>
      </c>
      <c r="D13" s="50">
        <f>Hárok1!C32</f>
        <v>0</v>
      </c>
      <c r="E13" s="50">
        <f>Hárok1!C49</f>
        <v>545346.2999999999</v>
      </c>
      <c r="F13" s="49">
        <f>Hárok1!D32</f>
        <v>0</v>
      </c>
      <c r="G13" s="52">
        <f>Hárok1!D49</f>
        <v>-38222</v>
      </c>
      <c r="H13" s="49">
        <f>Hárok1!E32</f>
        <v>0</v>
      </c>
      <c r="I13" s="54">
        <f>Hárok1!E49</f>
        <v>8249</v>
      </c>
    </row>
    <row r="14" spans="1:9" ht="12.75">
      <c r="A14" s="53">
        <v>11</v>
      </c>
      <c r="B14" s="49">
        <f>Hárok1!B33</f>
        <v>0</v>
      </c>
      <c r="C14" s="52">
        <f>Hárok1!B50</f>
        <v>-560912.6000000003</v>
      </c>
      <c r="D14" s="50">
        <f>Hárok1!C33</f>
        <v>0</v>
      </c>
      <c r="E14" s="50">
        <f>Hárok1!C50</f>
        <v>413637.6</v>
      </c>
      <c r="F14" s="49">
        <f>Hárok1!D33</f>
        <v>0</v>
      </c>
      <c r="G14" s="52">
        <f>Hárok1!D50</f>
        <v>-23213</v>
      </c>
      <c r="H14" s="49">
        <f>Hárok1!E33</f>
        <v>0</v>
      </c>
      <c r="I14" s="54">
        <f>Hárok1!E50</f>
        <v>0</v>
      </c>
    </row>
    <row r="15" spans="1:9" ht="12.75">
      <c r="A15" s="60">
        <v>12</v>
      </c>
      <c r="B15" s="62">
        <f>Hárok1!B34</f>
        <v>0</v>
      </c>
      <c r="C15" s="63">
        <f>Hárok1!B51</f>
        <v>-864518.0999999995</v>
      </c>
      <c r="D15" s="64">
        <f>Hárok1!C34</f>
        <v>0</v>
      </c>
      <c r="E15" s="64">
        <f>Hárok1!C51</f>
        <v>635206.8999999999</v>
      </c>
      <c r="F15" s="62">
        <f>Hárok1!D34</f>
        <v>0</v>
      </c>
      <c r="G15" s="63">
        <f>Hárok1!D51</f>
        <v>-30254</v>
      </c>
      <c r="H15" s="62">
        <f>Hárok1!E34</f>
        <v>0</v>
      </c>
      <c r="I15" s="65">
        <f>Hárok1!E51</f>
        <v>39541</v>
      </c>
    </row>
    <row r="16" spans="1:9" ht="13.5" thickBot="1">
      <c r="A16" s="61" t="s">
        <v>0</v>
      </c>
      <c r="B16" s="55">
        <f>SUM(B4:B15)</f>
        <v>-1179143.6000000006</v>
      </c>
      <c r="C16" s="56">
        <f aca="true" t="shared" si="0" ref="C16:I16">SUM(C4:C15)</f>
        <v>-9371265.2</v>
      </c>
      <c r="D16" s="57">
        <f t="shared" si="0"/>
        <v>785027.2999999999</v>
      </c>
      <c r="E16" s="57">
        <f t="shared" si="0"/>
        <v>6551941.3999999985</v>
      </c>
      <c r="F16" s="55">
        <f t="shared" si="0"/>
        <v>-139944</v>
      </c>
      <c r="G16" s="56">
        <f t="shared" si="0"/>
        <v>-125201</v>
      </c>
      <c r="H16" s="55">
        <f t="shared" si="0"/>
        <v>72404</v>
      </c>
      <c r="I16" s="58">
        <f t="shared" si="0"/>
        <v>315735</v>
      </c>
    </row>
    <row r="18" ht="12.75">
      <c r="A18" s="88" t="s">
        <v>15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T23" sqref="T23"/>
    </sheetView>
  </sheetViews>
  <sheetFormatPr defaultColWidth="9.00390625" defaultRowHeight="12.75"/>
  <sheetData/>
  <sheetProtection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ps0381</cp:lastModifiedBy>
  <cp:lastPrinted>2016-05-27T11:13:11Z</cp:lastPrinted>
  <dcterms:created xsi:type="dcterms:W3CDTF">2005-04-22T10:33:11Z</dcterms:created>
  <dcterms:modified xsi:type="dcterms:W3CDTF">2017-02-08T06:51:55Z</dcterms:modified>
  <cp:category/>
  <cp:version/>
  <cp:contentType/>
  <cp:contentStatus/>
</cp:coreProperties>
</file>