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0381\OneDrive - Slovenská elektrizačná prenosová sústava, a. s\Dokumenty\Vedenia_prenosy\Cezhraničné prenosy_cez_PS_SR\Cezhraničné výmeny merané na zverejnenie\"/>
    </mc:Choice>
  </mc:AlternateContent>
  <xr:revisionPtr revIDLastSave="0" documentId="13_ncr:1_{4D4E30C1-7748-432A-8CC3-8CC85AE02A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E5" i="2"/>
  <c r="E6" i="2"/>
  <c r="E7" i="2"/>
  <c r="E8" i="2"/>
  <c r="E9" i="2"/>
  <c r="E10" i="2"/>
  <c r="E11" i="2"/>
  <c r="E12" i="2"/>
  <c r="E13" i="2"/>
  <c r="E14" i="2"/>
  <c r="E15" i="2"/>
  <c r="E4" i="2"/>
  <c r="C5" i="2"/>
  <c r="C6" i="2"/>
  <c r="C7" i="2"/>
  <c r="C8" i="2"/>
  <c r="C9" i="2"/>
  <c r="C10" i="2"/>
  <c r="C11" i="2"/>
  <c r="C12" i="2"/>
  <c r="C13" i="2"/>
  <c r="C14" i="2"/>
  <c r="C15" i="2"/>
  <c r="C4" i="2"/>
  <c r="I52" i="1"/>
  <c r="H52" i="1"/>
  <c r="G52" i="1"/>
  <c r="C52" i="1"/>
  <c r="D52" i="1"/>
  <c r="E52" i="1"/>
  <c r="B52" i="1"/>
  <c r="H18" i="1"/>
  <c r="I18" i="1"/>
  <c r="F18" i="1"/>
  <c r="G18" i="1"/>
  <c r="E18" i="1"/>
  <c r="D18" i="1"/>
  <c r="C18" i="1"/>
  <c r="B18" i="1"/>
  <c r="E26" i="1"/>
  <c r="B23" i="1"/>
  <c r="B4" i="2"/>
  <c r="J13" i="1"/>
  <c r="K13" i="1"/>
  <c r="L13" i="1"/>
  <c r="J17" i="1"/>
  <c r="J18" i="1" s="1"/>
  <c r="K17" i="1"/>
  <c r="L17" i="1"/>
  <c r="L18" i="1" s="1"/>
  <c r="J16" i="1"/>
  <c r="K16" i="1"/>
  <c r="L16" i="1"/>
  <c r="J15" i="1"/>
  <c r="L15" i="1"/>
  <c r="K15" i="1"/>
  <c r="J14" i="1"/>
  <c r="K14" i="1"/>
  <c r="L14" i="1"/>
  <c r="J12" i="1"/>
  <c r="L12" i="1"/>
  <c r="K12" i="1"/>
  <c r="J11" i="1"/>
  <c r="L11" i="1"/>
  <c r="K11" i="1"/>
  <c r="J10" i="1"/>
  <c r="K10" i="1"/>
  <c r="L10" i="1"/>
  <c r="J9" i="1"/>
  <c r="K9" i="1"/>
  <c r="K18" i="1"/>
  <c r="J8" i="1"/>
  <c r="L8" i="1"/>
  <c r="K8" i="1"/>
  <c r="J7" i="1"/>
  <c r="K7" i="1"/>
  <c r="L7" i="1"/>
  <c r="G16" i="2"/>
  <c r="J6" i="1"/>
  <c r="L6" i="1"/>
  <c r="K6" i="1"/>
  <c r="C23" i="1"/>
  <c r="D4" i="2"/>
  <c r="D23" i="1"/>
  <c r="F4" i="2"/>
  <c r="E23" i="1"/>
  <c r="H4" i="2"/>
  <c r="B24" i="1"/>
  <c r="B5" i="2"/>
  <c r="C24" i="1"/>
  <c r="D5" i="2"/>
  <c r="D24" i="1"/>
  <c r="F5" i="2"/>
  <c r="E24" i="1"/>
  <c r="H5" i="2"/>
  <c r="B25" i="1"/>
  <c r="B6" i="2"/>
  <c r="C25" i="1"/>
  <c r="D6" i="2"/>
  <c r="D25" i="1"/>
  <c r="F6" i="2"/>
  <c r="E25" i="1"/>
  <c r="H6" i="2"/>
  <c r="B26" i="1"/>
  <c r="B7" i="2"/>
  <c r="C26" i="1"/>
  <c r="D7" i="2"/>
  <c r="D26" i="1"/>
  <c r="F7" i="2"/>
  <c r="H7" i="2"/>
  <c r="B27" i="1"/>
  <c r="B8" i="2"/>
  <c r="C27" i="1"/>
  <c r="D8" i="2"/>
  <c r="D27" i="1"/>
  <c r="F8" i="2"/>
  <c r="E27" i="1"/>
  <c r="H8" i="2"/>
  <c r="B28" i="1"/>
  <c r="B9" i="2"/>
  <c r="C28" i="1"/>
  <c r="D28" i="1"/>
  <c r="F9" i="2"/>
  <c r="E28" i="1"/>
  <c r="H9" i="2"/>
  <c r="B29" i="1"/>
  <c r="B10" i="2"/>
  <c r="C29" i="1"/>
  <c r="D10" i="2"/>
  <c r="D29" i="1"/>
  <c r="F10" i="2"/>
  <c r="E29" i="1"/>
  <c r="H10" i="2"/>
  <c r="B30" i="1"/>
  <c r="B11" i="2"/>
  <c r="C30" i="1"/>
  <c r="D11" i="2"/>
  <c r="D30" i="1"/>
  <c r="F11" i="2"/>
  <c r="E30" i="1"/>
  <c r="H11" i="2"/>
  <c r="B31" i="1"/>
  <c r="B12" i="2"/>
  <c r="C31" i="1"/>
  <c r="D12" i="2"/>
  <c r="D31" i="1"/>
  <c r="F12" i="2"/>
  <c r="E31" i="1"/>
  <c r="H12" i="2"/>
  <c r="B32" i="1"/>
  <c r="B13" i="2"/>
  <c r="B35" i="1"/>
  <c r="C32" i="1"/>
  <c r="D13" i="2"/>
  <c r="D32" i="1"/>
  <c r="F13" i="2"/>
  <c r="E32" i="1"/>
  <c r="E35" i="1"/>
  <c r="B33" i="1"/>
  <c r="B14" i="2"/>
  <c r="C33" i="1"/>
  <c r="D14" i="2"/>
  <c r="D33" i="1"/>
  <c r="F14" i="2"/>
  <c r="E33" i="1"/>
  <c r="H14" i="2"/>
  <c r="B34" i="1"/>
  <c r="B15" i="2"/>
  <c r="B16" i="2" s="1"/>
  <c r="C34" i="1"/>
  <c r="D15" i="2"/>
  <c r="D34" i="1"/>
  <c r="D35" i="1" s="1"/>
  <c r="E34" i="1"/>
  <c r="H15" i="2"/>
  <c r="H16" i="2" s="1"/>
  <c r="D9" i="2"/>
  <c r="L9" i="1"/>
  <c r="H13" i="2"/>
  <c r="D16" i="2"/>
  <c r="C35" i="1"/>
  <c r="I16" i="2"/>
  <c r="E16" i="2"/>
  <c r="C16" i="2"/>
  <c r="F15" i="2" l="1"/>
  <c r="F16" i="2" s="1"/>
</calcChain>
</file>

<file path=xl/sharedStrings.xml><?xml version="1.0" encoding="utf-8"?>
<sst xmlns="http://schemas.openxmlformats.org/spreadsheetml/2006/main" count="53" uniqueCount="22">
  <si>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</si>
  <si>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</si>
  <si>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</si>
  <si>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</si>
  <si>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</si>
  <si>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</si>
  <si>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</si>
  <si>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</si>
  <si>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</si>
  <si>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</si>
  <si>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</si>
  <si>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</si>
  <si>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</si>
  <si>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</si>
  <si>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</si>
  <si>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</si>
  <si>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</si>
  <si>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</si>
  <si>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charset val="238"/>
      </rPr>
      <t>2022</t>
    </r>
  </si>
  <si>
    <t>SALDO  (Balance) 2022</t>
  </si>
  <si>
    <t>SALDO (Balance) 2021</t>
  </si>
  <si>
    <t>Rok (Year)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</si>
</sst>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color indexed="60"/>
      <name val="Arial CE"/>
      <charset val="238"/>
    </font>
    <font>
      <b/>
      <sz val="10"/>
      <color rgb="FFC00000"/>
      <name val="Arial CE"/>
      <charset val="238"/>
    </font>
    <font>
      <b/>
      <sz val="14"/>
      <color rgb="FF002060"/>
      <name val="Arial CE"/>
      <family val="2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0"/>
      <color rgb="FF00206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D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PHYSICAL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40111978706"/>
          <c:y val="0.16753550372504533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-871895.94999999949</c:v>
                </c:pt>
                <c:pt idx="1">
                  <c:v>-916818.85000000044</c:v>
                </c:pt>
                <c:pt idx="2">
                  <c:v>-958606.04999999981</c:v>
                </c:pt>
                <c:pt idx="3">
                  <c:v>-731552.59999999986</c:v>
                </c:pt>
                <c:pt idx="4">
                  <c:v>-823678.25000000081</c:v>
                </c:pt>
                <c:pt idx="5">
                  <c:v>-801866.14999999898</c:v>
                </c:pt>
                <c:pt idx="6">
                  <c:v>-751923.40999999933</c:v>
                </c:pt>
                <c:pt idx="7">
                  <c:v>-736515.34999999905</c:v>
                </c:pt>
                <c:pt idx="8">
                  <c:v>-939380.87499999942</c:v>
                </c:pt>
                <c:pt idx="9">
                  <c:v>-1013315.950000001</c:v>
                </c:pt>
                <c:pt idx="10">
                  <c:v>-1141454.1000000003</c:v>
                </c:pt>
                <c:pt idx="11">
                  <c:v>-782718.04999999981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A-4A84-B8E9-588BE39F73A3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-460919.92500000028</c:v>
                </c:pt>
                <c:pt idx="1">
                  <c:v>-356310.15</c:v>
                </c:pt>
                <c:pt idx="2">
                  <c:v>-588025.49999999965</c:v>
                </c:pt>
                <c:pt idx="3">
                  <c:v>-683843.79999999993</c:v>
                </c:pt>
                <c:pt idx="4">
                  <c:v>-340196.57500000007</c:v>
                </c:pt>
                <c:pt idx="5">
                  <c:v>-544566.27499999979</c:v>
                </c:pt>
                <c:pt idx="6">
                  <c:v>-754326.65000000037</c:v>
                </c:pt>
                <c:pt idx="7">
                  <c:v>-731063.3749999993</c:v>
                </c:pt>
                <c:pt idx="8">
                  <c:v>-792137.15</c:v>
                </c:pt>
                <c:pt idx="9">
                  <c:v>-1184871.1750000007</c:v>
                </c:pt>
                <c:pt idx="10">
                  <c:v>-1149407.2500000014</c:v>
                </c:pt>
                <c:pt idx="11">
                  <c:v>-982556.84999999916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A-4A84-B8E9-588BE39F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0639"/>
        <c:axId val="1"/>
      </c:barChart>
      <c:catAx>
        <c:axId val="209616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06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8845841167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1154593.0799999998</c:v>
                </c:pt>
                <c:pt idx="1">
                  <c:v>1241919.9459999993</c:v>
                </c:pt>
                <c:pt idx="2">
                  <c:v>1165323.2339999992</c:v>
                </c:pt>
                <c:pt idx="3">
                  <c:v>854022.26299999852</c:v>
                </c:pt>
                <c:pt idx="4">
                  <c:v>1055166.7120000001</c:v>
                </c:pt>
                <c:pt idx="5">
                  <c:v>826082.20300000033</c:v>
                </c:pt>
                <c:pt idx="6">
                  <c:v>976087.86100000015</c:v>
                </c:pt>
                <c:pt idx="7">
                  <c:v>981687.69199999969</c:v>
                </c:pt>
                <c:pt idx="8">
                  <c:v>991996.08599999966</c:v>
                </c:pt>
                <c:pt idx="9">
                  <c:v>1378302.7539999988</c:v>
                </c:pt>
                <c:pt idx="10">
                  <c:v>1405605.8980000005</c:v>
                </c:pt>
                <c:pt idx="11">
                  <c:v>1052537.0859999994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6-41DF-9B8A-B7954CA36699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605396.32199999958</c:v>
                </c:pt>
                <c:pt idx="1">
                  <c:v>502817.05800000008</c:v>
                </c:pt>
                <c:pt idx="2">
                  <c:v>671978.2649999999</c:v>
                </c:pt>
                <c:pt idx="3">
                  <c:v>842403.00200000091</c:v>
                </c:pt>
                <c:pt idx="4">
                  <c:v>443421.42200000014</c:v>
                </c:pt>
                <c:pt idx="5">
                  <c:v>667716.7220000003</c:v>
                </c:pt>
                <c:pt idx="6">
                  <c:v>984257.37999999966</c:v>
                </c:pt>
                <c:pt idx="7">
                  <c:v>907186.70300000056</c:v>
                </c:pt>
                <c:pt idx="8">
                  <c:v>1110898.2410000002</c:v>
                </c:pt>
                <c:pt idx="9">
                  <c:v>1392279.8479999998</c:v>
                </c:pt>
                <c:pt idx="10">
                  <c:v>1309247.2049999996</c:v>
                </c:pt>
                <c:pt idx="11">
                  <c:v>1175627.0190000003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6-41DF-9B8A-B7954CA3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8959"/>
        <c:axId val="1"/>
      </c:barChart>
      <c:catAx>
        <c:axId val="2096168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4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8959"/>
        <c:crosses val="autoZero"/>
        <c:crossBetween val="between"/>
        <c:majorUnit val="100000"/>
        <c:minorUnit val="40000"/>
      </c:valAx>
    </c:plotArea>
    <c:legend>
      <c:legendPos val="r"/>
      <c:layout>
        <c:manualLayout>
          <c:xMode val="edge"/>
          <c:yMode val="edge"/>
          <c:x val="0.90035667665435626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1429522015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-597977.59999999951</c:v>
                </c:pt>
                <c:pt idx="1">
                  <c:v>-644520.90000000026</c:v>
                </c:pt>
                <c:pt idx="2">
                  <c:v>-618262.3000000004</c:v>
                </c:pt>
                <c:pt idx="3">
                  <c:v>-595868.9</c:v>
                </c:pt>
                <c:pt idx="4">
                  <c:v>-562136.20000000007</c:v>
                </c:pt>
                <c:pt idx="5">
                  <c:v>-489812.19999999972</c:v>
                </c:pt>
                <c:pt idx="6">
                  <c:v>-502689.5999999998</c:v>
                </c:pt>
                <c:pt idx="7">
                  <c:v>-447989.09999999986</c:v>
                </c:pt>
                <c:pt idx="8">
                  <c:v>-299789.29999999987</c:v>
                </c:pt>
                <c:pt idx="9">
                  <c:v>-511613.40000000037</c:v>
                </c:pt>
                <c:pt idx="10">
                  <c:v>-429710.39999999962</c:v>
                </c:pt>
                <c:pt idx="11">
                  <c:v>-293451.89999999979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B-4B2A-847E-FF5DF8CE5046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-287337.99999999994</c:v>
                </c:pt>
                <c:pt idx="1">
                  <c:v>-157547.69999999992</c:v>
                </c:pt>
                <c:pt idx="2">
                  <c:v>-228441.89999999976</c:v>
                </c:pt>
                <c:pt idx="3">
                  <c:v>-406042.19999999949</c:v>
                </c:pt>
                <c:pt idx="4">
                  <c:v>-117752.59999999995</c:v>
                </c:pt>
                <c:pt idx="5">
                  <c:v>-212627.29999999973</c:v>
                </c:pt>
                <c:pt idx="6">
                  <c:v>-397826.19999999955</c:v>
                </c:pt>
                <c:pt idx="7">
                  <c:v>-409369</c:v>
                </c:pt>
                <c:pt idx="8">
                  <c:v>-524163.20000000019</c:v>
                </c:pt>
                <c:pt idx="9">
                  <c:v>-706343.10000000021</c:v>
                </c:pt>
                <c:pt idx="10">
                  <c:v>-597388.49999999977</c:v>
                </c:pt>
                <c:pt idx="11">
                  <c:v>-504089.80000000022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B-4B2A-847E-FF5DF8CE5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4383"/>
        <c:axId val="1"/>
      </c:barChart>
      <c:catAx>
        <c:axId val="2096164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342316365382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438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7472182174"/>
          <c:y val="0.47214075785436999"/>
          <c:w val="8.6879597796754249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2489821281"/>
          <c:y val="2.262451521917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238326.24999999997</c:v>
                </c:pt>
                <c:pt idx="1">
                  <c:v>268399.82500000007</c:v>
                </c:pt>
                <c:pt idx="2">
                  <c:v>215617.92499999987</c:v>
                </c:pt>
                <c:pt idx="3">
                  <c:v>214019.22499999986</c:v>
                </c:pt>
                <c:pt idx="4">
                  <c:v>131185.94999999998</c:v>
                </c:pt>
                <c:pt idx="5">
                  <c:v>159177.25000000012</c:v>
                </c:pt>
                <c:pt idx="6">
                  <c:v>133737.80000000008</c:v>
                </c:pt>
                <c:pt idx="7">
                  <c:v>96990.574999999953</c:v>
                </c:pt>
                <c:pt idx="8">
                  <c:v>58556.625000000036</c:v>
                </c:pt>
                <c:pt idx="9">
                  <c:v>220427.7</c:v>
                </c:pt>
                <c:pt idx="10">
                  <c:v>137593.25000000009</c:v>
                </c:pt>
                <c:pt idx="11">
                  <c:v>81299.725000000006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2-4C99-8C65-EAD33042C76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179494.9499999999</c:v>
                </c:pt>
                <c:pt idx="1">
                  <c:v>144439.50000000003</c:v>
                </c:pt>
                <c:pt idx="2">
                  <c:v>94460.474999999991</c:v>
                </c:pt>
                <c:pt idx="3">
                  <c:v>119487.72499999999</c:v>
                </c:pt>
                <c:pt idx="4">
                  <c:v>-73347.324999999939</c:v>
                </c:pt>
                <c:pt idx="5">
                  <c:v>858.44999999999709</c:v>
                </c:pt>
                <c:pt idx="6">
                  <c:v>144461.87500000006</c:v>
                </c:pt>
                <c:pt idx="7">
                  <c:v>271728.05000000005</c:v>
                </c:pt>
                <c:pt idx="8">
                  <c:v>194809.64999999976</c:v>
                </c:pt>
                <c:pt idx="9">
                  <c:v>222017.47499999974</c:v>
                </c:pt>
                <c:pt idx="10">
                  <c:v>275236.04999999981</c:v>
                </c:pt>
                <c:pt idx="11">
                  <c:v>146069.99999999988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2-4C99-8C65-EAD33042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1055"/>
        <c:axId val="1"/>
      </c:barChart>
      <c:catAx>
        <c:axId val="209616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4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76032015433E-3"/>
              <c:y val="0.499694284483096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105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9797909536"/>
          <c:y val="0.47368543111215572"/>
          <c:w val="8.7188633222967216E-2"/>
          <c:h val="0.14035115759783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829" name="Graf 1">
          <a:extLst>
            <a:ext uri="{FF2B5EF4-FFF2-40B4-BE49-F238E27FC236}">
              <a16:creationId xmlns:a16="http://schemas.microsoft.com/office/drawing/2014/main" id="{E677C3DB-3A8D-4AB7-9D7F-DA159952F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114300</xdr:rowOff>
    </xdr:to>
    <xdr:graphicFrame macro="">
      <xdr:nvGraphicFramePr>
        <xdr:cNvPr id="4830" name="Graf 2">
          <a:extLst>
            <a:ext uri="{FF2B5EF4-FFF2-40B4-BE49-F238E27FC236}">
              <a16:creationId xmlns:a16="http://schemas.microsoft.com/office/drawing/2014/main" id="{90951B0B-2F52-4DF5-A31E-06088DCD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831" name="Graf 3">
          <a:extLst>
            <a:ext uri="{FF2B5EF4-FFF2-40B4-BE49-F238E27FC236}">
              <a16:creationId xmlns:a16="http://schemas.microsoft.com/office/drawing/2014/main" id="{1A2D4E8F-2BBF-45DD-9D22-1177052B4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104775</xdr:rowOff>
    </xdr:from>
    <xdr:to>
      <xdr:col>17</xdr:col>
      <xdr:colOff>457200</xdr:colOff>
      <xdr:row>40</xdr:row>
      <xdr:rowOff>123825</xdr:rowOff>
    </xdr:to>
    <xdr:graphicFrame macro="">
      <xdr:nvGraphicFramePr>
        <xdr:cNvPr id="4832" name="Graf 4">
          <a:extLst>
            <a:ext uri="{FF2B5EF4-FFF2-40B4-BE49-F238E27FC236}">
              <a16:creationId xmlns:a16="http://schemas.microsoft.com/office/drawing/2014/main" id="{8684AF58-88E0-4E0E-8914-D4333FE04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0.23634</cdr:x>
      <cdr:y>0.88306</cdr:y>
    </cdr:from>
    <cdr:to>
      <cdr:x>0.39982</cdr:x>
      <cdr:y>0.95942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273118" y="2812138"/>
          <a:ext cx="880654" cy="24317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90CCFC5-5A0B-4B94-BD00-DF0518D382E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76333A3-D1B4-4870-8257-65F2316B5A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0.25704</cdr:x>
      <cdr:y>0.15587</cdr:y>
    </cdr:from>
    <cdr:to>
      <cdr:x>0.42408</cdr:x>
      <cdr:y>0.24282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1384653" y="496361"/>
          <a:ext cx="899831" cy="27689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0.16579</cdr:x>
      <cdr:y>0.89009</cdr:y>
    </cdr:from>
    <cdr:to>
      <cdr:x>0.33502</cdr:x>
      <cdr:y>0.9734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96978" y="2834525"/>
          <a:ext cx="915568" cy="265303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0.16785</cdr:x>
      <cdr:y>0.15469</cdr:y>
    </cdr:from>
    <cdr:to>
      <cdr:x>0.33142</cdr:x>
      <cdr:y>0.2401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04905" y="494097"/>
          <a:ext cx="881830" cy="27280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F21" sqref="F21"/>
    </sheetView>
  </sheetViews>
  <sheetFormatPr defaultColWidth="12.28515625" defaultRowHeight="12.75" x14ac:dyDescent="0.2"/>
  <cols>
    <col min="1" max="1" width="10.28515625" customWidth="1"/>
    <col min="2" max="2" width="11.85546875" customWidth="1"/>
    <col min="3" max="9" width="10.7109375" customWidth="1"/>
    <col min="10" max="11" width="11.7109375" customWidth="1"/>
    <col min="12" max="12" width="15.140625" customWidth="1"/>
  </cols>
  <sheetData>
    <row r="1" spans="1:17" ht="18" x14ac:dyDescent="0.25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7" ht="16.5" x14ac:dyDescent="0.2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7" ht="18.75" thickBot="1" x14ac:dyDescent="0.3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7" ht="15.75" x14ac:dyDescent="0.2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6556.9499999999953</v>
      </c>
      <c r="C6" s="12">
        <v>878452.89999999944</v>
      </c>
      <c r="D6" s="11">
        <v>1157522.4449999998</v>
      </c>
      <c r="E6" s="12">
        <v>2929.3650000000002</v>
      </c>
      <c r="F6" s="11">
        <v>586.10000000000014</v>
      </c>
      <c r="G6" s="13">
        <v>598563.69999999949</v>
      </c>
      <c r="H6" s="11">
        <v>244952.82499999998</v>
      </c>
      <c r="I6" s="13">
        <v>6626.5750000000016</v>
      </c>
      <c r="J6" s="25">
        <f>+B6+D6+F6+H6</f>
        <v>1409618.3199999998</v>
      </c>
      <c r="K6" s="25">
        <f>+C6+E6+G6+I6</f>
        <v>1486572.5399999989</v>
      </c>
      <c r="L6" s="26">
        <f>J6-K6</f>
        <v>-76954.219999999041</v>
      </c>
      <c r="P6" s="45"/>
      <c r="Q6" s="45"/>
    </row>
    <row r="7" spans="1:17" x14ac:dyDescent="0.2">
      <c r="A7" s="4">
        <v>2</v>
      </c>
      <c r="B7" s="11">
        <v>332.02499999999992</v>
      </c>
      <c r="C7" s="12">
        <v>917150.87500000047</v>
      </c>
      <c r="D7" s="11">
        <v>1242640.8859999992</v>
      </c>
      <c r="E7" s="12">
        <v>720.94</v>
      </c>
      <c r="F7" s="11">
        <v>0</v>
      </c>
      <c r="G7" s="13">
        <v>644520.90000000026</v>
      </c>
      <c r="H7" s="11">
        <v>268447.62500000006</v>
      </c>
      <c r="I7" s="13">
        <v>47.8</v>
      </c>
      <c r="J7" s="25">
        <f>+B7+D7+F7+H7</f>
        <v>1511420.5359999991</v>
      </c>
      <c r="K7" s="25">
        <f>+C7+E7+G7+I7</f>
        <v>1562440.5150000008</v>
      </c>
      <c r="L7" s="26">
        <f>J7-K7</f>
        <v>-51019.97900000168</v>
      </c>
      <c r="P7" s="45"/>
      <c r="Q7" s="45"/>
    </row>
    <row r="8" spans="1:17" ht="13.5" thickBot="1" x14ac:dyDescent="0.25">
      <c r="A8" s="1">
        <v>3</v>
      </c>
      <c r="B8" s="14">
        <v>466.15000000000009</v>
      </c>
      <c r="C8" s="15">
        <v>959072.19999999984</v>
      </c>
      <c r="D8" s="14">
        <v>1165724.2989999992</v>
      </c>
      <c r="E8" s="15">
        <v>401.065</v>
      </c>
      <c r="F8" s="14">
        <v>0</v>
      </c>
      <c r="G8" s="16">
        <v>618262.3000000004</v>
      </c>
      <c r="H8" s="14">
        <v>217673.77499999988</v>
      </c>
      <c r="I8" s="15">
        <v>2055.85</v>
      </c>
      <c r="J8" s="27">
        <f t="shared" ref="J8:J17" si="0">+B8+D8+F8+H8</f>
        <v>1383864.223999999</v>
      </c>
      <c r="K8" s="28">
        <f t="shared" ref="K8:K17" si="1">+C8+E8+G8+I8</f>
        <v>1579791.4150000003</v>
      </c>
      <c r="L8" s="29">
        <f t="shared" ref="L8:L17" si="2">J8-K8</f>
        <v>-195927.19100000127</v>
      </c>
      <c r="P8" s="45"/>
      <c r="Q8" s="45"/>
    </row>
    <row r="9" spans="1:17" x14ac:dyDescent="0.2">
      <c r="A9" s="4">
        <v>4</v>
      </c>
      <c r="B9" s="11">
        <v>4492.2000000000007</v>
      </c>
      <c r="C9" s="12">
        <v>736044.79999999981</v>
      </c>
      <c r="D9" s="11">
        <v>865441.56299999857</v>
      </c>
      <c r="E9" s="12">
        <v>11419.300000000007</v>
      </c>
      <c r="F9" s="11">
        <v>0</v>
      </c>
      <c r="G9" s="13">
        <v>595868.9</v>
      </c>
      <c r="H9" s="11">
        <v>221478.57499999987</v>
      </c>
      <c r="I9" s="12">
        <v>7459.3499999999976</v>
      </c>
      <c r="J9" s="30">
        <f t="shared" si="0"/>
        <v>1091412.3379999984</v>
      </c>
      <c r="K9" s="25">
        <f t="shared" si="1"/>
        <v>1350792.35</v>
      </c>
      <c r="L9" s="26">
        <f t="shared" si="2"/>
        <v>-259380.01200000173</v>
      </c>
      <c r="P9" s="45"/>
      <c r="Q9" s="45"/>
    </row>
    <row r="10" spans="1:17" x14ac:dyDescent="0.2">
      <c r="A10" s="4">
        <v>5</v>
      </c>
      <c r="B10" s="30">
        <v>148.25</v>
      </c>
      <c r="C10" s="25">
        <v>823826.50000000081</v>
      </c>
      <c r="D10" s="30">
        <v>1069471.754</v>
      </c>
      <c r="E10" s="25">
        <v>14305.041999999998</v>
      </c>
      <c r="F10" s="30">
        <v>0</v>
      </c>
      <c r="G10" s="26">
        <v>562136.20000000007</v>
      </c>
      <c r="H10" s="30">
        <v>132074.59999999998</v>
      </c>
      <c r="I10" s="25">
        <v>888.64999999999952</v>
      </c>
      <c r="J10" s="30">
        <f t="shared" si="0"/>
        <v>1201694.6039999998</v>
      </c>
      <c r="K10" s="25">
        <f t="shared" si="1"/>
        <v>1401156.3920000009</v>
      </c>
      <c r="L10" s="26">
        <f t="shared" si="2"/>
        <v>-199461.78800000111</v>
      </c>
      <c r="P10" s="45"/>
      <c r="Q10" s="45"/>
    </row>
    <row r="11" spans="1:17" ht="13.5" thickBot="1" x14ac:dyDescent="0.25">
      <c r="A11" s="4">
        <v>6</v>
      </c>
      <c r="B11" s="11">
        <v>1402.9249999999997</v>
      </c>
      <c r="C11" s="12">
        <v>803269.07499999902</v>
      </c>
      <c r="D11" s="11">
        <v>853861.33300000033</v>
      </c>
      <c r="E11" s="12">
        <v>27779.130000000023</v>
      </c>
      <c r="F11" s="11">
        <v>388.69999999999993</v>
      </c>
      <c r="G11" s="13">
        <v>490200.89999999973</v>
      </c>
      <c r="H11" s="11">
        <v>162324.5500000001</v>
      </c>
      <c r="I11" s="13">
        <v>3147.300000000002</v>
      </c>
      <c r="J11" s="25">
        <f t="shared" si="0"/>
        <v>1017977.5080000004</v>
      </c>
      <c r="K11" s="25">
        <f t="shared" si="1"/>
        <v>1324396.4049999989</v>
      </c>
      <c r="L11" s="29">
        <f t="shared" si="2"/>
        <v>-306418.89699999848</v>
      </c>
      <c r="P11" s="45"/>
      <c r="Q11" s="45"/>
    </row>
    <row r="12" spans="1:17" x14ac:dyDescent="0.2">
      <c r="A12" s="9">
        <v>7</v>
      </c>
      <c r="B12" s="17">
        <v>4163.5500000000011</v>
      </c>
      <c r="C12" s="18">
        <v>756086.95999999938</v>
      </c>
      <c r="D12" s="17">
        <v>976211.63600000017</v>
      </c>
      <c r="E12" s="18">
        <v>123.77500000000002</v>
      </c>
      <c r="F12" s="17">
        <v>0</v>
      </c>
      <c r="G12" s="19">
        <v>502689.5999999998</v>
      </c>
      <c r="H12" s="17">
        <v>137166.02500000008</v>
      </c>
      <c r="I12" s="19">
        <v>3428.2249999999999</v>
      </c>
      <c r="J12" s="31">
        <f t="shared" si="0"/>
        <v>1117541.2110000004</v>
      </c>
      <c r="K12" s="31">
        <f t="shared" si="1"/>
        <v>1262328.5599999994</v>
      </c>
      <c r="L12" s="26">
        <f t="shared" si="2"/>
        <v>-144787.348999999</v>
      </c>
      <c r="P12" s="45"/>
      <c r="Q12" s="45"/>
    </row>
    <row r="13" spans="1:17" x14ac:dyDescent="0.2">
      <c r="A13" s="4">
        <v>8</v>
      </c>
      <c r="B13" s="11">
        <v>4175.050000000002</v>
      </c>
      <c r="C13" s="12">
        <v>740690.39999999909</v>
      </c>
      <c r="D13" s="11">
        <v>982096.90199999965</v>
      </c>
      <c r="E13" s="12">
        <v>409.21000000000004</v>
      </c>
      <c r="F13" s="11">
        <v>0</v>
      </c>
      <c r="G13" s="13">
        <v>447989.09999999986</v>
      </c>
      <c r="H13" s="11">
        <v>109546.17499999996</v>
      </c>
      <c r="I13" s="13">
        <v>12555.6</v>
      </c>
      <c r="J13" s="25">
        <f>+B13+D13+F13+H13</f>
        <v>1095818.1269999996</v>
      </c>
      <c r="K13" s="25">
        <f>+C13+E13+G13+I13</f>
        <v>1201644.3099999991</v>
      </c>
      <c r="L13" s="26">
        <f>J13-K13</f>
        <v>-105826.1829999995</v>
      </c>
      <c r="P13" s="45"/>
      <c r="Q13" s="45"/>
    </row>
    <row r="14" spans="1:17" ht="13.5" thickBot="1" x14ac:dyDescent="0.25">
      <c r="A14" s="10">
        <v>9</v>
      </c>
      <c r="B14" s="14">
        <v>1629.375</v>
      </c>
      <c r="C14" s="15">
        <v>941010.24999999942</v>
      </c>
      <c r="D14" s="14">
        <v>995680.60799999966</v>
      </c>
      <c r="E14" s="15">
        <v>3684.5219999999999</v>
      </c>
      <c r="F14" s="14">
        <v>2104.4</v>
      </c>
      <c r="G14" s="16">
        <v>301893.6999999999</v>
      </c>
      <c r="H14" s="14">
        <v>91823.250000000058</v>
      </c>
      <c r="I14" s="16">
        <v>33266.625000000022</v>
      </c>
      <c r="J14" s="27">
        <f t="shared" si="0"/>
        <v>1091237.6329999997</v>
      </c>
      <c r="K14" s="28">
        <f t="shared" si="1"/>
        <v>1279855.0969999994</v>
      </c>
      <c r="L14" s="29">
        <f t="shared" si="2"/>
        <v>-188617.46399999969</v>
      </c>
      <c r="P14" s="45"/>
      <c r="Q14" s="45"/>
    </row>
    <row r="15" spans="1:17" x14ac:dyDescent="0.2">
      <c r="A15" s="4">
        <v>10</v>
      </c>
      <c r="B15" s="11">
        <v>423.39999999999992</v>
      </c>
      <c r="C15" s="12">
        <v>1013739.350000001</v>
      </c>
      <c r="D15" s="11">
        <v>1378454.0939999989</v>
      </c>
      <c r="E15" s="12">
        <v>151.33999999999997</v>
      </c>
      <c r="F15" s="11">
        <v>97.500000000000014</v>
      </c>
      <c r="G15" s="13">
        <v>511710.90000000037</v>
      </c>
      <c r="H15" s="11">
        <v>224714.13500000001</v>
      </c>
      <c r="I15" s="13">
        <v>4286.4349999999959</v>
      </c>
      <c r="J15" s="25">
        <f t="shared" si="0"/>
        <v>1603689.1289999988</v>
      </c>
      <c r="K15" s="25">
        <f t="shared" si="1"/>
        <v>1529888.0250000013</v>
      </c>
      <c r="L15" s="26">
        <f t="shared" si="2"/>
        <v>73801.103999997489</v>
      </c>
      <c r="P15" s="45"/>
      <c r="Q15" s="45"/>
    </row>
    <row r="16" spans="1:17" x14ac:dyDescent="0.2">
      <c r="A16" s="4">
        <v>11</v>
      </c>
      <c r="B16" s="11">
        <v>2940.95</v>
      </c>
      <c r="C16" s="12">
        <v>1144395.0500000003</v>
      </c>
      <c r="D16" s="11">
        <v>1407207.1510000005</v>
      </c>
      <c r="E16" s="12">
        <v>1601.2529999999999</v>
      </c>
      <c r="F16" s="11">
        <v>2698.1</v>
      </c>
      <c r="G16" s="13">
        <v>432408.49999999959</v>
      </c>
      <c r="H16" s="11">
        <v>151111.25000000009</v>
      </c>
      <c r="I16" s="13">
        <v>13518.000000000004</v>
      </c>
      <c r="J16" s="25">
        <f t="shared" si="0"/>
        <v>1563957.4510000006</v>
      </c>
      <c r="K16" s="25">
        <f t="shared" si="1"/>
        <v>1591922.8029999998</v>
      </c>
      <c r="L16" s="26">
        <f t="shared" si="2"/>
        <v>-27965.351999999257</v>
      </c>
      <c r="P16" s="45"/>
      <c r="Q16" s="45"/>
    </row>
    <row r="17" spans="1:17" x14ac:dyDescent="0.2">
      <c r="A17" s="5">
        <v>12</v>
      </c>
      <c r="B17" s="20">
        <v>31217.124999999996</v>
      </c>
      <c r="C17" s="21">
        <v>813935.17499999981</v>
      </c>
      <c r="D17" s="20">
        <v>1074488.1949999994</v>
      </c>
      <c r="E17" s="21">
        <v>21951.108999999975</v>
      </c>
      <c r="F17" s="20">
        <v>9118.3000000000011</v>
      </c>
      <c r="G17" s="22">
        <v>302570.19999999978</v>
      </c>
      <c r="H17" s="20">
        <v>114666.65000000001</v>
      </c>
      <c r="I17" s="22">
        <v>33366.92500000001</v>
      </c>
      <c r="J17" s="23">
        <f t="shared" si="0"/>
        <v>1229490.2699999993</v>
      </c>
      <c r="K17" s="23">
        <f t="shared" si="1"/>
        <v>1171823.4089999995</v>
      </c>
      <c r="L17" s="24">
        <f t="shared" si="2"/>
        <v>57666.860999999801</v>
      </c>
      <c r="P17" s="45"/>
      <c r="Q17" s="45"/>
    </row>
    <row r="18" spans="1:17" ht="13.5" thickBot="1" x14ac:dyDescent="0.25">
      <c r="A18" s="6" t="s">
        <v>0</v>
      </c>
      <c r="B18" s="89">
        <f t="shared" ref="B18:L18" si="3">SUM(B6:B17)</f>
        <v>57947.95</v>
      </c>
      <c r="C18" s="90">
        <f t="shared" si="3"/>
        <v>10527673.535</v>
      </c>
      <c r="D18" s="89">
        <f t="shared" si="3"/>
        <v>13168800.865999997</v>
      </c>
      <c r="E18" s="90">
        <f t="shared" si="3"/>
        <v>85476.051000000007</v>
      </c>
      <c r="F18" s="89">
        <f t="shared" si="3"/>
        <v>14993.100000000002</v>
      </c>
      <c r="G18" s="90">
        <f t="shared" si="3"/>
        <v>6008814.9000000004</v>
      </c>
      <c r="H18" s="89">
        <f t="shared" si="3"/>
        <v>2075979.4350000001</v>
      </c>
      <c r="I18" s="90">
        <f t="shared" si="3"/>
        <v>120647.33500000002</v>
      </c>
      <c r="J18" s="89">
        <f t="shared" si="3"/>
        <v>15317721.350999996</v>
      </c>
      <c r="K18" s="91">
        <f t="shared" si="3"/>
        <v>16742611.820999997</v>
      </c>
      <c r="L18" s="90">
        <f t="shared" si="3"/>
        <v>-1424890.4700000035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2" t="s">
        <v>19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-871895.94999999949</v>
      </c>
      <c r="C23" s="33">
        <f>D6-E6</f>
        <v>1154593.0799999998</v>
      </c>
      <c r="D23" s="34">
        <f>F6-G6</f>
        <v>-597977.59999999951</v>
      </c>
      <c r="E23" s="33">
        <f>H6-I6</f>
        <v>238326.24999999997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4">B7-C7</f>
        <v>-916818.85000000044</v>
      </c>
      <c r="C24" s="33">
        <f t="shared" ref="C24:C34" si="5">D7-E7</f>
        <v>1241919.9459999993</v>
      </c>
      <c r="D24" s="34">
        <f t="shared" ref="D24:D34" si="6">F7-G7</f>
        <v>-644520.90000000026</v>
      </c>
      <c r="E24" s="33">
        <f t="shared" ref="E24:E34" si="7">H7-I7</f>
        <v>268399.82500000007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4"/>
        <v>-958606.04999999981</v>
      </c>
      <c r="C25" s="36">
        <f t="shared" si="5"/>
        <v>1165323.2339999992</v>
      </c>
      <c r="D25" s="37">
        <f t="shared" si="6"/>
        <v>-618262.3000000004</v>
      </c>
      <c r="E25" s="36">
        <f t="shared" si="7"/>
        <v>215617.92499999987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4"/>
        <v>-731552.59999999986</v>
      </c>
      <c r="C26" s="33">
        <f t="shared" si="5"/>
        <v>854022.26299999852</v>
      </c>
      <c r="D26" s="34">
        <f t="shared" si="6"/>
        <v>-595868.9</v>
      </c>
      <c r="E26" s="33">
        <f>H9-I9</f>
        <v>214019.22499999986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4"/>
        <v>-823678.25000000081</v>
      </c>
      <c r="C27" s="33">
        <f t="shared" si="5"/>
        <v>1055166.7120000001</v>
      </c>
      <c r="D27" s="34">
        <f t="shared" si="6"/>
        <v>-562136.20000000007</v>
      </c>
      <c r="E27" s="33">
        <f t="shared" si="7"/>
        <v>131185.94999999998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4"/>
        <v>-801866.14999999898</v>
      </c>
      <c r="C28" s="36">
        <f t="shared" si="5"/>
        <v>826082.20300000033</v>
      </c>
      <c r="D28" s="37">
        <f t="shared" si="6"/>
        <v>-489812.19999999972</v>
      </c>
      <c r="E28" s="36">
        <f t="shared" si="7"/>
        <v>159177.25000000012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4"/>
        <v>-751923.40999999933</v>
      </c>
      <c r="C29" s="33">
        <f t="shared" si="5"/>
        <v>976087.86100000015</v>
      </c>
      <c r="D29" s="34">
        <f t="shared" si="6"/>
        <v>-502689.5999999998</v>
      </c>
      <c r="E29" s="33">
        <f t="shared" si="7"/>
        <v>133737.80000000008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4"/>
        <v>-736515.34999999905</v>
      </c>
      <c r="C30" s="33">
        <f t="shared" si="5"/>
        <v>981687.69199999969</v>
      </c>
      <c r="D30" s="34">
        <f t="shared" si="6"/>
        <v>-447989.09999999986</v>
      </c>
      <c r="E30" s="33">
        <f t="shared" si="7"/>
        <v>96990.574999999953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4"/>
        <v>-939380.87499999942</v>
      </c>
      <c r="C31" s="36">
        <f t="shared" si="5"/>
        <v>991996.08599999966</v>
      </c>
      <c r="D31" s="37">
        <f t="shared" si="6"/>
        <v>-299789.29999999987</v>
      </c>
      <c r="E31" s="36">
        <f t="shared" si="7"/>
        <v>58556.625000000036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4"/>
        <v>-1013315.950000001</v>
      </c>
      <c r="C32" s="33">
        <f t="shared" si="5"/>
        <v>1378302.7539999988</v>
      </c>
      <c r="D32" s="34">
        <f t="shared" si="6"/>
        <v>-511613.40000000037</v>
      </c>
      <c r="E32" s="33">
        <f t="shared" si="7"/>
        <v>220427.7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4"/>
        <v>-1141454.1000000003</v>
      </c>
      <c r="C33" s="33">
        <f t="shared" si="5"/>
        <v>1405605.8980000005</v>
      </c>
      <c r="D33" s="34">
        <f t="shared" si="6"/>
        <v>-429710.39999999962</v>
      </c>
      <c r="E33" s="33">
        <f t="shared" si="7"/>
        <v>137593.25000000009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4"/>
        <v>-782718.04999999981</v>
      </c>
      <c r="C34" s="36">
        <f t="shared" si="5"/>
        <v>1052537.0859999994</v>
      </c>
      <c r="D34" s="37">
        <f t="shared" si="6"/>
        <v>-293451.89999999979</v>
      </c>
      <c r="E34" s="36">
        <f t="shared" si="7"/>
        <v>81299.725000000006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-10469725.584999997</v>
      </c>
      <c r="C35" s="39">
        <f>SUM(C23:C34)</f>
        <v>13083324.814999996</v>
      </c>
      <c r="D35" s="40">
        <f>SUM(D23:D34)</f>
        <v>-5993821.7999999989</v>
      </c>
      <c r="E35" s="87">
        <f>SUM(E23:E34)</f>
        <v>1955332.0999999999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09" t="s">
        <v>20</v>
      </c>
      <c r="C38" s="110"/>
      <c r="D38" s="110"/>
      <c r="E38" s="111"/>
      <c r="G38" s="109" t="s">
        <v>21</v>
      </c>
      <c r="H38" s="110"/>
      <c r="I38" s="111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-460919.92500000028</v>
      </c>
      <c r="C40" s="33">
        <v>605396.32199999958</v>
      </c>
      <c r="D40" s="34">
        <v>-287337.99999999994</v>
      </c>
      <c r="E40" s="33">
        <v>179494.9499999999</v>
      </c>
      <c r="G40" s="30">
        <v>894293.92099999939</v>
      </c>
      <c r="H40" s="26">
        <v>857660.57400000014</v>
      </c>
      <c r="I40" s="26">
        <v>36633.346999999252</v>
      </c>
      <c r="J40" s="45"/>
    </row>
    <row r="41" spans="1:12" x14ac:dyDescent="0.2">
      <c r="A41" s="75">
        <v>2</v>
      </c>
      <c r="B41" s="32">
        <v>-356310.15</v>
      </c>
      <c r="C41" s="33">
        <v>502817.05800000008</v>
      </c>
      <c r="D41" s="34">
        <v>-157547.69999999992</v>
      </c>
      <c r="E41" s="33">
        <v>144439.50000000003</v>
      </c>
      <c r="G41" s="30">
        <v>772109.83100000012</v>
      </c>
      <c r="H41" s="26">
        <v>638711.12300000002</v>
      </c>
      <c r="I41" s="26">
        <v>133398.7080000001</v>
      </c>
      <c r="J41" s="45"/>
    </row>
    <row r="42" spans="1:12" ht="13.5" thickBot="1" x14ac:dyDescent="0.25">
      <c r="A42" s="69">
        <v>3</v>
      </c>
      <c r="B42" s="35">
        <v>-588025.49999999965</v>
      </c>
      <c r="C42" s="36">
        <v>671978.2649999999</v>
      </c>
      <c r="D42" s="37">
        <v>-228441.89999999976</v>
      </c>
      <c r="E42" s="36">
        <v>94460.474999999991</v>
      </c>
      <c r="G42" s="27">
        <v>832297.92999999993</v>
      </c>
      <c r="H42" s="29">
        <v>882326.58999999927</v>
      </c>
      <c r="I42" s="29">
        <v>-50028.659999999334</v>
      </c>
      <c r="J42" s="45"/>
    </row>
    <row r="43" spans="1:12" x14ac:dyDescent="0.2">
      <c r="A43" s="75">
        <v>4</v>
      </c>
      <c r="B43" s="32">
        <v>-683843.79999999993</v>
      </c>
      <c r="C43" s="33">
        <v>842403.00200000091</v>
      </c>
      <c r="D43" s="34">
        <v>-406042.19999999949</v>
      </c>
      <c r="E43" s="33">
        <v>119487.72499999999</v>
      </c>
      <c r="G43" s="30">
        <v>981614.97200000088</v>
      </c>
      <c r="H43" s="26">
        <v>1109610.2449999994</v>
      </c>
      <c r="I43" s="26">
        <v>-127995.27299999853</v>
      </c>
      <c r="J43" s="45"/>
    </row>
    <row r="44" spans="1:12" x14ac:dyDescent="0.2">
      <c r="A44" s="75">
        <v>5</v>
      </c>
      <c r="B44" s="32">
        <v>-340196.57500000007</v>
      </c>
      <c r="C44" s="33">
        <v>443421.42200000014</v>
      </c>
      <c r="D44" s="34">
        <v>-117752.59999999995</v>
      </c>
      <c r="E44" s="33">
        <v>-73347.324999999939</v>
      </c>
      <c r="G44" s="30">
        <v>646375.0780000001</v>
      </c>
      <c r="H44" s="26">
        <v>734250.15599999996</v>
      </c>
      <c r="I44" s="26">
        <v>-87875.077999999863</v>
      </c>
      <c r="J44" s="45"/>
    </row>
    <row r="45" spans="1:12" ht="13.5" thickBot="1" x14ac:dyDescent="0.25">
      <c r="A45" s="75">
        <v>6</v>
      </c>
      <c r="B45" s="35">
        <v>-544566.27499999979</v>
      </c>
      <c r="C45" s="36">
        <v>667716.7220000003</v>
      </c>
      <c r="D45" s="37">
        <v>-212627.29999999973</v>
      </c>
      <c r="E45" s="36">
        <v>858.44999999999709</v>
      </c>
      <c r="G45" s="27">
        <v>759621.04600000032</v>
      </c>
      <c r="H45" s="29">
        <v>848239.44899999956</v>
      </c>
      <c r="I45" s="29">
        <v>-88618.402999999234</v>
      </c>
      <c r="J45" s="45"/>
    </row>
    <row r="46" spans="1:12" x14ac:dyDescent="0.2">
      <c r="A46" s="74">
        <v>7</v>
      </c>
      <c r="B46" s="32">
        <v>-754326.65000000037</v>
      </c>
      <c r="C46" s="33">
        <v>984257.37999999966</v>
      </c>
      <c r="D46" s="34">
        <v>-397826.19999999955</v>
      </c>
      <c r="E46" s="33">
        <v>144461.87500000006</v>
      </c>
      <c r="G46" s="30">
        <v>1139397.5749999997</v>
      </c>
      <c r="H46" s="26">
        <v>1162831.17</v>
      </c>
      <c r="I46" s="26">
        <v>-23433.595000000205</v>
      </c>
      <c r="J46" s="45"/>
    </row>
    <row r="47" spans="1:12" x14ac:dyDescent="0.2">
      <c r="A47" s="75">
        <v>8</v>
      </c>
      <c r="B47" s="32">
        <v>-731063.3749999993</v>
      </c>
      <c r="C47" s="33">
        <v>907186.70300000056</v>
      </c>
      <c r="D47" s="34">
        <v>-409369</v>
      </c>
      <c r="E47" s="33">
        <v>271728.05000000005</v>
      </c>
      <c r="G47" s="30">
        <v>1205395.1930000007</v>
      </c>
      <c r="H47" s="26">
        <v>1166912.8149999995</v>
      </c>
      <c r="I47" s="26">
        <v>38482.37800000119</v>
      </c>
      <c r="J47" s="45"/>
    </row>
    <row r="48" spans="1:12" ht="13.5" thickBot="1" x14ac:dyDescent="0.25">
      <c r="A48" s="69">
        <v>9</v>
      </c>
      <c r="B48" s="35">
        <v>-792137.15</v>
      </c>
      <c r="C48" s="36">
        <v>1110898.2410000002</v>
      </c>
      <c r="D48" s="37">
        <v>-524163.20000000019</v>
      </c>
      <c r="E48" s="36">
        <v>194809.64999999976</v>
      </c>
      <c r="G48" s="27">
        <v>1315209.3059999999</v>
      </c>
      <c r="H48" s="29">
        <v>1325801.7650000001</v>
      </c>
      <c r="I48" s="29">
        <v>-10592.459000000264</v>
      </c>
      <c r="J48" s="45"/>
    </row>
    <row r="49" spans="1:10" x14ac:dyDescent="0.2">
      <c r="A49" s="75">
        <v>10</v>
      </c>
      <c r="B49" s="32">
        <v>-1184871.1750000007</v>
      </c>
      <c r="C49" s="33">
        <v>1392279.8479999998</v>
      </c>
      <c r="D49" s="34">
        <v>-706343.10000000021</v>
      </c>
      <c r="E49" s="33">
        <v>222017.47499999974</v>
      </c>
      <c r="G49" s="30">
        <v>1614666.6829999993</v>
      </c>
      <c r="H49" s="26">
        <v>1891583.6350000009</v>
      </c>
      <c r="I49" s="26">
        <v>-276916.95200000168</v>
      </c>
      <c r="J49" s="45"/>
    </row>
    <row r="50" spans="1:10" x14ac:dyDescent="0.2">
      <c r="A50" s="75">
        <v>11</v>
      </c>
      <c r="B50" s="32">
        <v>-1149407.2500000014</v>
      </c>
      <c r="C50" s="33">
        <v>1309247.2049999996</v>
      </c>
      <c r="D50" s="34">
        <v>-597388.49999999977</v>
      </c>
      <c r="E50" s="33">
        <v>275236.04999999981</v>
      </c>
      <c r="G50" s="30">
        <v>1591302.5549999995</v>
      </c>
      <c r="H50" s="26">
        <v>1753615.0500000012</v>
      </c>
      <c r="I50" s="26">
        <v>-162312.49500000174</v>
      </c>
      <c r="J50" s="45"/>
    </row>
    <row r="51" spans="1:10" ht="13.5" thickBot="1" x14ac:dyDescent="0.25">
      <c r="A51" s="69">
        <v>12</v>
      </c>
      <c r="B51" s="35">
        <v>-982556.84999999916</v>
      </c>
      <c r="C51" s="36">
        <v>1175627.0190000003</v>
      </c>
      <c r="D51" s="37">
        <v>-504089.80000000022</v>
      </c>
      <c r="E51" s="36">
        <v>146069.99999999988</v>
      </c>
      <c r="G51" s="43">
        <v>1344182.6090000004</v>
      </c>
      <c r="H51" s="44">
        <v>1509132.2399999995</v>
      </c>
      <c r="I51" s="44">
        <v>-164949.63099999912</v>
      </c>
      <c r="J51" s="45"/>
    </row>
    <row r="52" spans="1:10" ht="13.5" thickBot="1" x14ac:dyDescent="0.25">
      <c r="A52" s="69" t="s">
        <v>0</v>
      </c>
      <c r="B52" s="76">
        <f>SUM(B40:B51)</f>
        <v>-8568224.6750000026</v>
      </c>
      <c r="C52" s="76">
        <f>SUM(C40:C51)</f>
        <v>10613229.187000003</v>
      </c>
      <c r="D52" s="76">
        <f>SUM(D40:D51)</f>
        <v>-4548929.4999999981</v>
      </c>
      <c r="E52" s="77">
        <f>SUM(E40:E51)</f>
        <v>1719716.8749999995</v>
      </c>
      <c r="G52" s="78">
        <f>SUM(G40:G51)</f>
        <v>13096466.699000001</v>
      </c>
      <c r="H52" s="82">
        <f>SUM(H40:H51)</f>
        <v>13880674.812000001</v>
      </c>
      <c r="I52" s="79">
        <f>SUM(I40:I51)</f>
        <v>-784208.11299999943</v>
      </c>
      <c r="J52" s="45"/>
    </row>
    <row r="54" spans="1:10" x14ac:dyDescent="0.2">
      <c r="B54" s="93" t="s">
        <v>15</v>
      </c>
      <c r="C54" s="93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C16" sqref="C16"/>
    </sheetView>
  </sheetViews>
  <sheetFormatPr defaultRowHeight="12.75" x14ac:dyDescent="0.2"/>
  <cols>
    <col min="1" max="1" width="9.7109375" style="47" bestFit="1" customWidth="1"/>
    <col min="2" max="2" width="9.7109375" bestFit="1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3.5" thickBot="1" x14ac:dyDescent="0.25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x14ac:dyDescent="0.2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x14ac:dyDescent="0.2">
      <c r="A3" s="60" t="s">
        <v>6</v>
      </c>
      <c r="B3" s="48">
        <v>2022</v>
      </c>
      <c r="C3" s="51">
        <v>2021</v>
      </c>
      <c r="D3" s="48">
        <v>2022</v>
      </c>
      <c r="E3" s="51">
        <v>2021</v>
      </c>
      <c r="F3" s="48">
        <v>2022</v>
      </c>
      <c r="G3" s="51">
        <v>2021</v>
      </c>
      <c r="H3" s="48">
        <v>2022</v>
      </c>
      <c r="I3" s="51">
        <v>2021</v>
      </c>
    </row>
    <row r="4" spans="1:9" x14ac:dyDescent="0.2">
      <c r="A4" s="53">
        <v>1</v>
      </c>
      <c r="B4" s="49">
        <f>Hárok1!B23</f>
        <v>-871895.94999999949</v>
      </c>
      <c r="C4" s="52">
        <f>Hárok1!B40</f>
        <v>-460919.92500000028</v>
      </c>
      <c r="D4" s="50">
        <f>Hárok1!C23</f>
        <v>1154593.0799999998</v>
      </c>
      <c r="E4" s="50">
        <f>Hárok1!C40</f>
        <v>605396.32199999958</v>
      </c>
      <c r="F4" s="49">
        <f>Hárok1!D23</f>
        <v>-597977.59999999951</v>
      </c>
      <c r="G4" s="52">
        <f>Hárok1!D40</f>
        <v>-287337.99999999994</v>
      </c>
      <c r="H4" s="49">
        <f>Hárok1!E23</f>
        <v>238326.24999999997</v>
      </c>
      <c r="I4" s="54">
        <f>Hárok1!E40</f>
        <v>179494.9499999999</v>
      </c>
    </row>
    <row r="5" spans="1:9" x14ac:dyDescent="0.2">
      <c r="A5" s="53">
        <v>2</v>
      </c>
      <c r="B5" s="49">
        <f>Hárok1!B24</f>
        <v>-916818.85000000044</v>
      </c>
      <c r="C5" s="52">
        <f>Hárok1!B41</f>
        <v>-356310.15</v>
      </c>
      <c r="D5" s="50">
        <f>Hárok1!C24</f>
        <v>1241919.9459999993</v>
      </c>
      <c r="E5" s="50">
        <f>Hárok1!C41</f>
        <v>502817.05800000008</v>
      </c>
      <c r="F5" s="49">
        <f>Hárok1!D24</f>
        <v>-644520.90000000026</v>
      </c>
      <c r="G5" s="52">
        <f>Hárok1!D41</f>
        <v>-157547.69999999992</v>
      </c>
      <c r="H5" s="49">
        <f>Hárok1!E24</f>
        <v>268399.82500000007</v>
      </c>
      <c r="I5" s="54">
        <f>Hárok1!E41</f>
        <v>144439.50000000003</v>
      </c>
    </row>
    <row r="6" spans="1:9" x14ac:dyDescent="0.2">
      <c r="A6" s="53">
        <v>3</v>
      </c>
      <c r="B6" s="49">
        <f>Hárok1!B25</f>
        <v>-958606.04999999981</v>
      </c>
      <c r="C6" s="52">
        <f>Hárok1!B42</f>
        <v>-588025.49999999965</v>
      </c>
      <c r="D6" s="50">
        <f>Hárok1!C25</f>
        <v>1165323.2339999992</v>
      </c>
      <c r="E6" s="50">
        <f>Hárok1!C42</f>
        <v>671978.2649999999</v>
      </c>
      <c r="F6" s="49">
        <f>Hárok1!D25</f>
        <v>-618262.3000000004</v>
      </c>
      <c r="G6" s="52">
        <f>Hárok1!D42</f>
        <v>-228441.89999999976</v>
      </c>
      <c r="H6" s="49">
        <f>Hárok1!E25</f>
        <v>215617.92499999987</v>
      </c>
      <c r="I6" s="54">
        <f>Hárok1!E42</f>
        <v>94460.474999999991</v>
      </c>
    </row>
    <row r="7" spans="1:9" x14ac:dyDescent="0.2">
      <c r="A7" s="53">
        <v>4</v>
      </c>
      <c r="B7" s="49">
        <f>Hárok1!B26</f>
        <v>-731552.59999999986</v>
      </c>
      <c r="C7" s="52">
        <f>Hárok1!B43</f>
        <v>-683843.79999999993</v>
      </c>
      <c r="D7" s="50">
        <f>Hárok1!C26</f>
        <v>854022.26299999852</v>
      </c>
      <c r="E7" s="50">
        <f>Hárok1!C43</f>
        <v>842403.00200000091</v>
      </c>
      <c r="F7" s="49">
        <f>Hárok1!D26</f>
        <v>-595868.9</v>
      </c>
      <c r="G7" s="52">
        <f>Hárok1!D43</f>
        <v>-406042.19999999949</v>
      </c>
      <c r="H7" s="49">
        <f>Hárok1!E26</f>
        <v>214019.22499999986</v>
      </c>
      <c r="I7" s="54">
        <f>Hárok1!E43</f>
        <v>119487.72499999999</v>
      </c>
    </row>
    <row r="8" spans="1:9" x14ac:dyDescent="0.2">
      <c r="A8" s="53">
        <v>5</v>
      </c>
      <c r="B8" s="49">
        <f>Hárok1!B27</f>
        <v>-823678.25000000081</v>
      </c>
      <c r="C8" s="52">
        <f>Hárok1!B44</f>
        <v>-340196.57500000007</v>
      </c>
      <c r="D8" s="50">
        <f>Hárok1!C27</f>
        <v>1055166.7120000001</v>
      </c>
      <c r="E8" s="50">
        <f>Hárok1!C44</f>
        <v>443421.42200000014</v>
      </c>
      <c r="F8" s="49">
        <f>Hárok1!D27</f>
        <v>-562136.20000000007</v>
      </c>
      <c r="G8" s="52">
        <f>Hárok1!D44</f>
        <v>-117752.59999999995</v>
      </c>
      <c r="H8" s="49">
        <f>Hárok1!E27</f>
        <v>131185.94999999998</v>
      </c>
      <c r="I8" s="54">
        <f>Hárok1!E44</f>
        <v>-73347.324999999939</v>
      </c>
    </row>
    <row r="9" spans="1:9" x14ac:dyDescent="0.2">
      <c r="A9" s="53">
        <v>6</v>
      </c>
      <c r="B9" s="49">
        <f>Hárok1!B28</f>
        <v>-801866.14999999898</v>
      </c>
      <c r="C9" s="52">
        <f>Hárok1!B45</f>
        <v>-544566.27499999979</v>
      </c>
      <c r="D9" s="50">
        <f>Hárok1!C28</f>
        <v>826082.20300000033</v>
      </c>
      <c r="E9" s="50">
        <f>Hárok1!C45</f>
        <v>667716.7220000003</v>
      </c>
      <c r="F9" s="49">
        <f>Hárok1!D28</f>
        <v>-489812.19999999972</v>
      </c>
      <c r="G9" s="52">
        <f>Hárok1!D45</f>
        <v>-212627.29999999973</v>
      </c>
      <c r="H9" s="49">
        <f>Hárok1!E28</f>
        <v>159177.25000000012</v>
      </c>
      <c r="I9" s="54">
        <f>Hárok1!E45</f>
        <v>858.44999999999709</v>
      </c>
    </row>
    <row r="10" spans="1:9" x14ac:dyDescent="0.2">
      <c r="A10" s="53">
        <v>7</v>
      </c>
      <c r="B10" s="49">
        <f>Hárok1!B29</f>
        <v>-751923.40999999933</v>
      </c>
      <c r="C10" s="52">
        <f>Hárok1!B46</f>
        <v>-754326.65000000037</v>
      </c>
      <c r="D10" s="50">
        <f>Hárok1!C29</f>
        <v>976087.86100000015</v>
      </c>
      <c r="E10" s="50">
        <f>Hárok1!C46</f>
        <v>984257.37999999966</v>
      </c>
      <c r="F10" s="49">
        <f>Hárok1!D29</f>
        <v>-502689.5999999998</v>
      </c>
      <c r="G10" s="52">
        <f>Hárok1!D46</f>
        <v>-397826.19999999955</v>
      </c>
      <c r="H10" s="49">
        <f>Hárok1!E29</f>
        <v>133737.80000000008</v>
      </c>
      <c r="I10" s="54">
        <f>Hárok1!E46</f>
        <v>144461.87500000006</v>
      </c>
    </row>
    <row r="11" spans="1:9" x14ac:dyDescent="0.2">
      <c r="A11" s="53">
        <v>8</v>
      </c>
      <c r="B11" s="49">
        <f>Hárok1!B30</f>
        <v>-736515.34999999905</v>
      </c>
      <c r="C11" s="52">
        <f>Hárok1!B47</f>
        <v>-731063.3749999993</v>
      </c>
      <c r="D11" s="50">
        <f>Hárok1!C30</f>
        <v>981687.69199999969</v>
      </c>
      <c r="E11" s="50">
        <f>Hárok1!C47</f>
        <v>907186.70300000056</v>
      </c>
      <c r="F11" s="49">
        <f>Hárok1!D30</f>
        <v>-447989.09999999986</v>
      </c>
      <c r="G11" s="52">
        <f>Hárok1!D47</f>
        <v>-409369</v>
      </c>
      <c r="H11" s="49">
        <f>Hárok1!E30</f>
        <v>96990.574999999953</v>
      </c>
      <c r="I11" s="54">
        <f>Hárok1!E47</f>
        <v>271728.05000000005</v>
      </c>
    </row>
    <row r="12" spans="1:9" x14ac:dyDescent="0.2">
      <c r="A12" s="53">
        <v>9</v>
      </c>
      <c r="B12" s="49">
        <f>Hárok1!B31</f>
        <v>-939380.87499999942</v>
      </c>
      <c r="C12" s="52">
        <f>Hárok1!B48</f>
        <v>-792137.15</v>
      </c>
      <c r="D12" s="50">
        <f>Hárok1!C31</f>
        <v>991996.08599999966</v>
      </c>
      <c r="E12" s="50">
        <f>Hárok1!C48</f>
        <v>1110898.2410000002</v>
      </c>
      <c r="F12" s="49">
        <f>Hárok1!D31</f>
        <v>-299789.29999999987</v>
      </c>
      <c r="G12" s="52">
        <f>Hárok1!D48</f>
        <v>-524163.20000000019</v>
      </c>
      <c r="H12" s="49">
        <f>Hárok1!E31</f>
        <v>58556.625000000036</v>
      </c>
      <c r="I12" s="54">
        <f>Hárok1!E48</f>
        <v>194809.64999999976</v>
      </c>
    </row>
    <row r="13" spans="1:9" x14ac:dyDescent="0.2">
      <c r="A13" s="53">
        <v>10</v>
      </c>
      <c r="B13" s="49">
        <f>Hárok1!B32</f>
        <v>-1013315.950000001</v>
      </c>
      <c r="C13" s="52">
        <f>Hárok1!B49</f>
        <v>-1184871.1750000007</v>
      </c>
      <c r="D13" s="50">
        <f>Hárok1!C32</f>
        <v>1378302.7539999988</v>
      </c>
      <c r="E13" s="50">
        <f>Hárok1!C49</f>
        <v>1392279.8479999998</v>
      </c>
      <c r="F13" s="49">
        <f>Hárok1!D32</f>
        <v>-511613.40000000037</v>
      </c>
      <c r="G13" s="52">
        <f>Hárok1!D49</f>
        <v>-706343.10000000021</v>
      </c>
      <c r="H13" s="49">
        <f>Hárok1!E32</f>
        <v>220427.7</v>
      </c>
      <c r="I13" s="54">
        <f>Hárok1!E49</f>
        <v>222017.47499999974</v>
      </c>
    </row>
    <row r="14" spans="1:9" x14ac:dyDescent="0.2">
      <c r="A14" s="53">
        <v>11</v>
      </c>
      <c r="B14" s="49">
        <f>Hárok1!B33</f>
        <v>-1141454.1000000003</v>
      </c>
      <c r="C14" s="52">
        <f>Hárok1!B50</f>
        <v>-1149407.2500000014</v>
      </c>
      <c r="D14" s="50">
        <f>Hárok1!C33</f>
        <v>1405605.8980000005</v>
      </c>
      <c r="E14" s="50">
        <f>Hárok1!C50</f>
        <v>1309247.2049999996</v>
      </c>
      <c r="F14" s="49">
        <f>Hárok1!D33</f>
        <v>-429710.39999999962</v>
      </c>
      <c r="G14" s="52">
        <f>Hárok1!D50</f>
        <v>-597388.49999999977</v>
      </c>
      <c r="H14" s="49">
        <f>Hárok1!E33</f>
        <v>137593.25000000009</v>
      </c>
      <c r="I14" s="54">
        <f>Hárok1!E50</f>
        <v>275236.04999999981</v>
      </c>
    </row>
    <row r="15" spans="1:9" x14ac:dyDescent="0.2">
      <c r="A15" s="60">
        <v>12</v>
      </c>
      <c r="B15" s="62">
        <f>Hárok1!B34</f>
        <v>-782718.04999999981</v>
      </c>
      <c r="C15" s="63">
        <f>Hárok1!B51</f>
        <v>-982556.84999999916</v>
      </c>
      <c r="D15" s="64">
        <f>Hárok1!C34</f>
        <v>1052537.0859999994</v>
      </c>
      <c r="E15" s="63">
        <f>Hárok1!C51</f>
        <v>1175627.0190000003</v>
      </c>
      <c r="F15" s="62">
        <f>Hárok1!D34</f>
        <v>-293451.89999999979</v>
      </c>
      <c r="G15" s="63">
        <f>Hárok1!D51</f>
        <v>-504089.80000000022</v>
      </c>
      <c r="H15" s="62">
        <f>Hárok1!E34</f>
        <v>81299.725000000006</v>
      </c>
      <c r="I15" s="65">
        <f>Hárok1!E51</f>
        <v>146069.99999999988</v>
      </c>
    </row>
    <row r="16" spans="1:9" ht="13.5" thickBot="1" x14ac:dyDescent="0.25">
      <c r="A16" s="61" t="s">
        <v>0</v>
      </c>
      <c r="B16" s="55">
        <f>SUM(B4:B15)</f>
        <v>-10469725.584999997</v>
      </c>
      <c r="C16" s="56">
        <f t="shared" ref="C16:I16" si="0">SUM(C4:C15)</f>
        <v>-8568224.6750000026</v>
      </c>
      <c r="D16" s="57">
        <f t="shared" si="0"/>
        <v>13083324.814999996</v>
      </c>
      <c r="E16" s="57">
        <f t="shared" si="0"/>
        <v>10613229.187000003</v>
      </c>
      <c r="F16" s="55">
        <f t="shared" si="0"/>
        <v>-5993821.7999999989</v>
      </c>
      <c r="G16" s="56">
        <f t="shared" si="0"/>
        <v>-4548929.4999999981</v>
      </c>
      <c r="H16" s="55">
        <f t="shared" si="0"/>
        <v>1955332.0999999999</v>
      </c>
      <c r="I16" s="58">
        <f t="shared" si="0"/>
        <v>1719716.8749999995</v>
      </c>
    </row>
    <row r="18" spans="1:9" x14ac:dyDescent="0.2">
      <c r="A18" s="88" t="s">
        <v>17</v>
      </c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>
      <selection activeCell="B43" sqref="B43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2023-02-02T14:07:49Z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2020-11-27T10:00:47Z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7bf800bb-87bb-4df6-bb88-21f1615f97bd</vt:lpwstr>
  </property>
  <property fmtid="{D5CDD505-2E9C-101B-9397-08002B2CF9AE}" pid="8" name="MSIP_Label_2e585759-362d-4185-bb50-fc81b58bf15d_ContentBits">
    <vt:lpwstr>0</vt:lpwstr>
  </property>
</Properties>
</file>