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<sst xmlns="http://schemas.openxmlformats.org/spreadsheetml/2006/main" count="52" uniqueCount="22">
  <si>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</si>
  <si>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</si>
  <si>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</si>
  <si>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</si>
  <si>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</si>
  <si>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</si>
  <si>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</si>
  <si>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</si>
  <si>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</si>
  <si>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</si>
  <si>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</si>
  <si>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</si>
  <si>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</si>
  <si>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Namerané hodnoty cezhraničných výmen elektriny na úrovni PS SR (220 a 400 kV vedenia, MWh)</t>
  </si>
  <si>
    <t>MERANÉ CEZHRANIČNÉ VÝMENY PS SR (SALDO, MWh) *</t>
  </si>
  <si>
    <t>Saldo: Export + / Import -</t>
  </si>
  <si>
    <t>Physical cross-border exchanges of electricity on the level of TS SR (220 and 400 kV lines, MWh)</t>
  </si>
  <si>
    <t>* Physical cross-border exchanges on the level of TS SR (Balance, MWh)</t>
  </si>
  <si>
    <r>
      <t xml:space="preserve">Rok (Year) </t>
    </r>
    <r>
      <rPr>
        <b/>
        <sz val="14"/>
        <color indexed="60"/>
        <rFont val="Arial CE"/>
        <family val="0"/>
      </rPr>
      <t>2020</t>
    </r>
  </si>
  <si>
    <t>SALDO  (Balance) 2020</t>
  </si>
  <si>
    <t>SALDO (Balance) 2019</t>
  </si>
  <si>
    <t>Rok (Year) 2019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</si>
</sst>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color indexed="60"/>
      <name val="Arial CE"/>
      <family val="0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4"/>
      <color indexed="56"/>
      <name val="Arial CE"/>
      <family val="2"/>
    </font>
    <font>
      <b/>
      <sz val="13"/>
      <color indexed="56"/>
      <name val="Arial CE"/>
      <family val="2"/>
    </font>
    <font>
      <b/>
      <sz val="10"/>
      <color indexed="56"/>
      <name val="Arial CE"/>
      <family val="0"/>
    </font>
    <font>
      <sz val="10"/>
      <color indexed="8"/>
      <name val="Calibri"/>
      <family val="0"/>
    </font>
    <font>
      <b/>
      <sz val="12"/>
      <color indexed="60"/>
      <name val="Calibri"/>
      <family val="0"/>
    </font>
    <font>
      <b/>
      <sz val="3.6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4"/>
      <color rgb="FF002060"/>
      <name val="Arial CE"/>
      <family val="2"/>
    </font>
    <font>
      <b/>
      <sz val="13"/>
      <color rgb="FF002060"/>
      <name val="Arial CE"/>
      <family val="2"/>
    </font>
    <font>
      <b/>
      <sz val="10"/>
      <color rgb="FF00206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3D9FF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6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3" fontId="4" fillId="35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7" fillId="36" borderId="15" xfId="0" applyFont="1" applyFill="1" applyBorder="1" applyAlignment="1">
      <alignment horizontal="center"/>
    </xf>
    <xf numFmtId="0" fontId="47" fillId="36" borderId="18" xfId="0" applyFont="1" applyFill="1" applyBorder="1" applyAlignment="1">
      <alignment horizontal="center"/>
    </xf>
    <xf numFmtId="0" fontId="47" fillId="36" borderId="19" xfId="0" applyFont="1" applyFill="1" applyBorder="1" applyAlignment="1">
      <alignment horizontal="center"/>
    </xf>
    <xf numFmtId="0" fontId="48" fillId="36" borderId="13" xfId="0" applyFont="1" applyFill="1" applyBorder="1" applyAlignment="1">
      <alignment horizontal="center"/>
    </xf>
    <xf numFmtId="0" fontId="48" fillId="36" borderId="0" xfId="0" applyFont="1" applyFill="1" applyBorder="1" applyAlignment="1">
      <alignment horizontal="center"/>
    </xf>
    <xf numFmtId="0" fontId="48" fillId="36" borderId="17" xfId="0" applyFont="1" applyFill="1" applyBorder="1" applyAlignment="1">
      <alignment horizontal="center"/>
    </xf>
    <xf numFmtId="0" fontId="48" fillId="36" borderId="10" xfId="0" applyFont="1" applyFill="1" applyBorder="1" applyAlignment="1">
      <alignment horizontal="center"/>
    </xf>
    <xf numFmtId="0" fontId="48" fillId="36" borderId="11" xfId="0" applyFont="1" applyFill="1" applyBorder="1" applyAlignment="1">
      <alignment horizontal="center"/>
    </xf>
    <xf numFmtId="0" fontId="48" fillId="36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6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9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-1264508.974999999</c:v>
                </c:pt>
                <c:pt idx="1">
                  <c:v>-947347.6499999997</c:v>
                </c:pt>
                <c:pt idx="2">
                  <c:v>-751435.0750000003</c:v>
                </c:pt>
                <c:pt idx="3">
                  <c:v>-681020.1249999983</c:v>
                </c:pt>
                <c:pt idx="4">
                  <c:v>-724264.5500000003</c:v>
                </c:pt>
                <c:pt idx="5">
                  <c:v>-567182.1499999992</c:v>
                </c:pt>
                <c:pt idx="6">
                  <c:v>-789355.4250000002</c:v>
                </c:pt>
                <c:pt idx="7">
                  <c:v>-661653.6500000001</c:v>
                </c:pt>
                <c:pt idx="8">
                  <c:v>-544700.1750000003</c:v>
                </c:pt>
                <c:pt idx="9">
                  <c:v>-852950.3250000003</c:v>
                </c:pt>
                <c:pt idx="10">
                  <c:v>-996229.5000000002</c:v>
                </c:pt>
                <c:pt idx="11">
                  <c:v>-942455.8749999999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-1186955.150000001</c:v>
                </c:pt>
                <c:pt idx="1">
                  <c:v>-875954.9250000019</c:v>
                </c:pt>
                <c:pt idx="2">
                  <c:v>-752562.675</c:v>
                </c:pt>
                <c:pt idx="3">
                  <c:v>-823470.9500000003</c:v>
                </c:pt>
                <c:pt idx="4">
                  <c:v>-653626.0500000002</c:v>
                </c:pt>
                <c:pt idx="5">
                  <c:v>-710975.2500000013</c:v>
                </c:pt>
                <c:pt idx="6">
                  <c:v>-733128.7750000005</c:v>
                </c:pt>
                <c:pt idx="7">
                  <c:v>-783596.6000000001</c:v>
                </c:pt>
                <c:pt idx="8">
                  <c:v>-1050209.4999999995</c:v>
                </c:pt>
                <c:pt idx="9">
                  <c:v>-1135106.1750000005</c:v>
                </c:pt>
                <c:pt idx="10">
                  <c:v>-552824.3500000006</c:v>
                </c:pt>
                <c:pt idx="11">
                  <c:v>-840139.7749999994</c:v>
                </c:pt>
              </c:numCache>
            </c:numRef>
          </c:val>
        </c:ser>
        <c:axId val="19195178"/>
        <c:axId val="38538875"/>
      </c:barChart>
      <c:catAx>
        <c:axId val="19195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8538875"/>
        <c:crosses val="autoZero"/>
        <c:auto val="1"/>
        <c:lblOffset val="0"/>
        <c:tickLblSkip val="1"/>
        <c:noMultiLvlLbl val="0"/>
      </c:catAx>
      <c:valAx>
        <c:axId val="38538875"/>
        <c:scaling>
          <c:orientation val="minMax"/>
          <c:min val="-14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1951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1067480.1120000002</c:v>
                </c:pt>
                <c:pt idx="1">
                  <c:v>912149.0820000006</c:v>
                </c:pt>
                <c:pt idx="2">
                  <c:v>783017.2910000003</c:v>
                </c:pt>
                <c:pt idx="3">
                  <c:v>632068.6410000002</c:v>
                </c:pt>
                <c:pt idx="4">
                  <c:v>667162.9449999994</c:v>
                </c:pt>
                <c:pt idx="5">
                  <c:v>651754.6429999999</c:v>
                </c:pt>
                <c:pt idx="6">
                  <c:v>760368.1540000009</c:v>
                </c:pt>
                <c:pt idx="7">
                  <c:v>667944.6789999997</c:v>
                </c:pt>
                <c:pt idx="8">
                  <c:v>563718.3560000003</c:v>
                </c:pt>
                <c:pt idx="9">
                  <c:v>664481.6460000005</c:v>
                </c:pt>
                <c:pt idx="10">
                  <c:v>913950.1899999997</c:v>
                </c:pt>
                <c:pt idx="11">
                  <c:v>910480.2889999993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950778.7409999999</c:v>
                </c:pt>
                <c:pt idx="1">
                  <c:v>743223.6960000012</c:v>
                </c:pt>
                <c:pt idx="2">
                  <c:v>831787.9990000005</c:v>
                </c:pt>
                <c:pt idx="3">
                  <c:v>631310.5480000002</c:v>
                </c:pt>
                <c:pt idx="4">
                  <c:v>833708.5410000001</c:v>
                </c:pt>
                <c:pt idx="5">
                  <c:v>535178.378</c:v>
                </c:pt>
                <c:pt idx="6">
                  <c:v>503302.9999999998</c:v>
                </c:pt>
                <c:pt idx="7">
                  <c:v>773825.5730000001</c:v>
                </c:pt>
                <c:pt idx="8">
                  <c:v>879311.6550000007</c:v>
                </c:pt>
                <c:pt idx="9">
                  <c:v>856242.7120000008</c:v>
                </c:pt>
                <c:pt idx="10">
                  <c:v>446611.79099999997</c:v>
                </c:pt>
                <c:pt idx="11">
                  <c:v>709403.2240000005</c:v>
                </c:pt>
              </c:numCache>
            </c:numRef>
          </c:val>
        </c:ser>
        <c:axId val="11305556"/>
        <c:axId val="34641141"/>
      </c:barChart>
      <c:catAx>
        <c:axId val="1130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34641141"/>
        <c:crosses val="autoZero"/>
        <c:auto val="1"/>
        <c:lblOffset val="0"/>
        <c:tickLblSkip val="1"/>
        <c:noMultiLvlLbl val="0"/>
      </c:catAx>
      <c:valAx>
        <c:axId val="34641141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05556"/>
        <c:crossesAt val="1"/>
        <c:crossBetween val="between"/>
        <c:dispUnits/>
        <c:majorUnit val="200000"/>
        <c:minorUnit val="4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-576255.4999999999</c:v>
                </c:pt>
                <c:pt idx="1">
                  <c:v>-394800.9</c:v>
                </c:pt>
                <c:pt idx="2">
                  <c:v>-234639.89999999985</c:v>
                </c:pt>
                <c:pt idx="3">
                  <c:v>-207330.00000000035</c:v>
                </c:pt>
                <c:pt idx="4">
                  <c:v>-192057.89999999985</c:v>
                </c:pt>
                <c:pt idx="5">
                  <c:v>-100662.40000000011</c:v>
                </c:pt>
                <c:pt idx="6">
                  <c:v>-194282.99999999997</c:v>
                </c:pt>
                <c:pt idx="7">
                  <c:v>-135521.40000000008</c:v>
                </c:pt>
                <c:pt idx="8">
                  <c:v>-156652.90000000005</c:v>
                </c:pt>
                <c:pt idx="9">
                  <c:v>-172525.30000000013</c:v>
                </c:pt>
                <c:pt idx="10">
                  <c:v>-322665.7999999998</c:v>
                </c:pt>
                <c:pt idx="11">
                  <c:v>-374699.39999999997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-412592.59999999974</c:v>
                </c:pt>
                <c:pt idx="1">
                  <c:v>-258178.39999999994</c:v>
                </c:pt>
                <c:pt idx="2">
                  <c:v>-218459.69999999992</c:v>
                </c:pt>
                <c:pt idx="3">
                  <c:v>-231902.0999999999</c:v>
                </c:pt>
                <c:pt idx="4">
                  <c:v>-300207.1999999999</c:v>
                </c:pt>
                <c:pt idx="5">
                  <c:v>-177873.90000000002</c:v>
                </c:pt>
                <c:pt idx="6">
                  <c:v>-316908.2999999998</c:v>
                </c:pt>
                <c:pt idx="7">
                  <c:v>-254749.7999999997</c:v>
                </c:pt>
                <c:pt idx="8">
                  <c:v>-282696.89999999985</c:v>
                </c:pt>
                <c:pt idx="9">
                  <c:v>-279331.39999999985</c:v>
                </c:pt>
                <c:pt idx="10">
                  <c:v>-157900.6999999999</c:v>
                </c:pt>
                <c:pt idx="11">
                  <c:v>-327293.4000000001</c:v>
                </c:pt>
              </c:numCache>
            </c:numRef>
          </c:val>
        </c:ser>
        <c:axId val="43334814"/>
        <c:axId val="54469007"/>
      </c:barChart>
      <c:catAx>
        <c:axId val="43334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4469007"/>
        <c:crosses val="autoZero"/>
        <c:auto val="1"/>
        <c:lblOffset val="0"/>
        <c:tickLblSkip val="1"/>
        <c:noMultiLvlLbl val="0"/>
      </c:catAx>
      <c:valAx>
        <c:axId val="5446900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3348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527050.9750000002</c:v>
                </c:pt>
                <c:pt idx="1">
                  <c:v>484933.35000000003</c:v>
                </c:pt>
                <c:pt idx="2">
                  <c:v>247896.92499999978</c:v>
                </c:pt>
                <c:pt idx="3">
                  <c:v>265874.4000000001</c:v>
                </c:pt>
                <c:pt idx="4">
                  <c:v>247588.07500000016</c:v>
                </c:pt>
                <c:pt idx="5">
                  <c:v>96796.02499999992</c:v>
                </c:pt>
                <c:pt idx="6">
                  <c:v>253149.57499999998</c:v>
                </c:pt>
                <c:pt idx="7">
                  <c:v>177906.5249999999</c:v>
                </c:pt>
                <c:pt idx="8">
                  <c:v>32540.850000000006</c:v>
                </c:pt>
                <c:pt idx="9">
                  <c:v>268504.3750000001</c:v>
                </c:pt>
                <c:pt idx="10">
                  <c:v>332853.4999999997</c:v>
                </c:pt>
                <c:pt idx="11">
                  <c:v>336153.4749999998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405391.70000000007</c:v>
                </c:pt>
                <c:pt idx="1">
                  <c:v>247933.32500000016</c:v>
                </c:pt>
                <c:pt idx="2">
                  <c:v>163853.42499999993</c:v>
                </c:pt>
                <c:pt idx="3">
                  <c:v>197917.97999999984</c:v>
                </c:pt>
                <c:pt idx="4">
                  <c:v>163146.385</c:v>
                </c:pt>
                <c:pt idx="5">
                  <c:v>209080.3250000001</c:v>
                </c:pt>
                <c:pt idx="6">
                  <c:v>349328.4999999999</c:v>
                </c:pt>
                <c:pt idx="7">
                  <c:v>187357.82500000007</c:v>
                </c:pt>
                <c:pt idx="8">
                  <c:v>186572.57499999998</c:v>
                </c:pt>
                <c:pt idx="9">
                  <c:v>275368.2499999998</c:v>
                </c:pt>
                <c:pt idx="10">
                  <c:v>209885.40000000002</c:v>
                </c:pt>
                <c:pt idx="11">
                  <c:v>326344.5000000001</c:v>
                </c:pt>
              </c:numCache>
            </c:numRef>
          </c:val>
        </c:ser>
        <c:axId val="20459016"/>
        <c:axId val="49913417"/>
      </c:barChart>
      <c:catAx>
        <c:axId val="204590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49913417"/>
        <c:crosses val="autoZero"/>
        <c:auto val="1"/>
        <c:lblOffset val="0"/>
        <c:tickLblSkip val="1"/>
        <c:noMultiLvlLbl val="0"/>
      </c:catAx>
      <c:valAx>
        <c:axId val="49913417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590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36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-0.009</cdr:x>
      <cdr:y>-0.01475</cdr:y>
    </cdr:from>
    <cdr:to>
      <cdr:x>-0.009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0.18725</cdr:x>
      <cdr:y>0.1715</cdr:y>
    </cdr:from>
    <cdr:to>
      <cdr:x>0.35775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123950" y="552450"/>
          <a:ext cx="102870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H22" sqref="H22"/>
    </sheetView>
  </sheetViews>
  <sheetFormatPr defaultColWidth="12.25390625" defaultRowHeight="12.75"/>
  <cols>
    <col min="1" max="1" width="10.25390625" style="0" customWidth="1"/>
    <col min="2" max="2" width="11.87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8">
      <c r="A1" s="104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6.5">
      <c r="A2" s="107" t="s">
        <v>16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9"/>
    </row>
    <row r="3" spans="1:12" ht="18.75" thickBot="1">
      <c r="A3" s="110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2"/>
    </row>
    <row r="4" spans="1:12" ht="15.75">
      <c r="A4" s="66" t="s">
        <v>6</v>
      </c>
      <c r="B4" s="101" t="s">
        <v>9</v>
      </c>
      <c r="C4" s="102"/>
      <c r="D4" s="101" t="s">
        <v>3</v>
      </c>
      <c r="E4" s="102"/>
      <c r="F4" s="101" t="s">
        <v>5</v>
      </c>
      <c r="G4" s="103"/>
      <c r="H4" s="113" t="s">
        <v>4</v>
      </c>
      <c r="I4" s="114"/>
      <c r="J4" s="102" t="s">
        <v>10</v>
      </c>
      <c r="K4" s="102"/>
      <c r="L4" s="103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184.65000000000003</v>
      </c>
      <c r="C6" s="12">
        <v>1264693.6249999988</v>
      </c>
      <c r="D6" s="11">
        <v>1067480.1120000002</v>
      </c>
      <c r="E6" s="12">
        <v>0</v>
      </c>
      <c r="F6" s="11">
        <v>0</v>
      </c>
      <c r="G6" s="13">
        <v>576255.4999999999</v>
      </c>
      <c r="H6" s="11">
        <v>527050.9750000002</v>
      </c>
      <c r="I6" s="13">
        <v>0</v>
      </c>
      <c r="J6" s="25">
        <f>+B6+D6+F6+H6</f>
        <v>1594715.7370000002</v>
      </c>
      <c r="K6" s="25">
        <f>+C6+E6+G6+I6</f>
        <v>1840949.1249999986</v>
      </c>
      <c r="L6" s="26">
        <f>J6-K6</f>
        <v>-246233.3879999984</v>
      </c>
      <c r="P6" s="45"/>
      <c r="Q6" s="45"/>
    </row>
    <row r="7" spans="1:17" ht="12.75">
      <c r="A7" s="4">
        <v>2</v>
      </c>
      <c r="B7" s="11">
        <v>3919.4499999999994</v>
      </c>
      <c r="C7" s="12">
        <v>951267.0999999996</v>
      </c>
      <c r="D7" s="11">
        <v>912153.0320000006</v>
      </c>
      <c r="E7" s="12">
        <v>3.9499999999999997</v>
      </c>
      <c r="F7" s="11">
        <v>62.1</v>
      </c>
      <c r="G7" s="13">
        <v>394863</v>
      </c>
      <c r="H7" s="11">
        <v>484971.67500000005</v>
      </c>
      <c r="I7" s="13">
        <v>38.325</v>
      </c>
      <c r="J7" s="25">
        <f>+B7+D7+F7+H7</f>
        <v>1401106.2570000007</v>
      </c>
      <c r="K7" s="25">
        <f>+C7+E7+G7+I7</f>
        <v>1346172.3749999995</v>
      </c>
      <c r="L7" s="26">
        <f>J7-K7</f>
        <v>54933.88200000115</v>
      </c>
      <c r="P7" s="45"/>
      <c r="Q7" s="45"/>
    </row>
    <row r="8" spans="1:17" ht="13.5" thickBot="1">
      <c r="A8" s="1">
        <v>3</v>
      </c>
      <c r="B8" s="14">
        <v>5549.174999999994</v>
      </c>
      <c r="C8" s="15">
        <v>756984.2500000003</v>
      </c>
      <c r="D8" s="14">
        <v>784740.2920000004</v>
      </c>
      <c r="E8" s="15">
        <v>1723.001</v>
      </c>
      <c r="F8" s="14">
        <v>2356.2999999999993</v>
      </c>
      <c r="G8" s="16">
        <v>236996.19999999984</v>
      </c>
      <c r="H8" s="14">
        <v>248487.7499999998</v>
      </c>
      <c r="I8" s="15">
        <v>590.8249999999999</v>
      </c>
      <c r="J8" s="27">
        <f aca="true" t="shared" si="0" ref="J8:J17">+B8+D8+F8+H8</f>
        <v>1041133.5170000002</v>
      </c>
      <c r="K8" s="28">
        <f aca="true" t="shared" si="1" ref="K8:K17">+C8+E8+G8+I8</f>
        <v>996294.2760000002</v>
      </c>
      <c r="L8" s="29">
        <f aca="true" t="shared" si="2" ref="L8:L17">J8-K8</f>
        <v>44839.24100000004</v>
      </c>
      <c r="P8" s="45"/>
      <c r="Q8" s="45"/>
    </row>
    <row r="9" spans="1:17" ht="12.75">
      <c r="A9" s="4">
        <v>4</v>
      </c>
      <c r="B9" s="11">
        <v>1905.3500000000001</v>
      </c>
      <c r="C9" s="12">
        <v>682925.4749999982</v>
      </c>
      <c r="D9" s="11">
        <v>632677.0160000002</v>
      </c>
      <c r="E9" s="12">
        <v>608.3750000000001</v>
      </c>
      <c r="F9" s="11">
        <v>4789.000000000001</v>
      </c>
      <c r="G9" s="13">
        <v>212119.00000000035</v>
      </c>
      <c r="H9" s="11">
        <v>265952.5250000001</v>
      </c>
      <c r="I9" s="12">
        <v>78.125</v>
      </c>
      <c r="J9" s="30">
        <f t="shared" si="0"/>
        <v>905323.8910000003</v>
      </c>
      <c r="K9" s="25">
        <f t="shared" si="1"/>
        <v>895730.9749999986</v>
      </c>
      <c r="L9" s="26">
        <f t="shared" si="2"/>
        <v>9592.916000001715</v>
      </c>
      <c r="P9" s="45"/>
      <c r="Q9" s="45"/>
    </row>
    <row r="10" spans="1:17" ht="12.75">
      <c r="A10" s="4">
        <v>5</v>
      </c>
      <c r="B10" s="30">
        <v>22816.15</v>
      </c>
      <c r="C10" s="25">
        <v>747080.7000000003</v>
      </c>
      <c r="D10" s="30">
        <v>676102.0199999993</v>
      </c>
      <c r="E10" s="25">
        <v>8939.075000000003</v>
      </c>
      <c r="F10" s="30">
        <v>3293.3999999999996</v>
      </c>
      <c r="G10" s="26">
        <v>195351.29999999984</v>
      </c>
      <c r="H10" s="30">
        <v>250300.60000000015</v>
      </c>
      <c r="I10" s="25">
        <v>2712.525</v>
      </c>
      <c r="J10" s="30">
        <f t="shared" si="0"/>
        <v>952512.1699999995</v>
      </c>
      <c r="K10" s="25">
        <f t="shared" si="1"/>
        <v>954083.6000000001</v>
      </c>
      <c r="L10" s="26">
        <f t="shared" si="2"/>
        <v>-1571.4300000006333</v>
      </c>
      <c r="P10" s="45"/>
      <c r="Q10" s="45"/>
    </row>
    <row r="11" spans="1:17" ht="13.5" thickBot="1">
      <c r="A11" s="4">
        <v>6</v>
      </c>
      <c r="B11" s="11">
        <v>76658.72499999995</v>
      </c>
      <c r="C11" s="12">
        <v>643840.8749999992</v>
      </c>
      <c r="D11" s="11">
        <v>659303.443</v>
      </c>
      <c r="E11" s="12">
        <v>7548.799999999998</v>
      </c>
      <c r="F11" s="11">
        <v>26143.50000000001</v>
      </c>
      <c r="G11" s="13">
        <v>126805.90000000013</v>
      </c>
      <c r="H11" s="11">
        <v>116784.62499999993</v>
      </c>
      <c r="I11" s="13">
        <v>19988.600000000006</v>
      </c>
      <c r="J11" s="25">
        <f t="shared" si="0"/>
        <v>878890.2929999998</v>
      </c>
      <c r="K11" s="25">
        <f t="shared" si="1"/>
        <v>798184.1749999993</v>
      </c>
      <c r="L11" s="29">
        <f t="shared" si="2"/>
        <v>80706.11800000048</v>
      </c>
      <c r="P11" s="45"/>
      <c r="Q11" s="45"/>
    </row>
    <row r="12" spans="1:17" ht="12.75">
      <c r="A12" s="9">
        <v>7</v>
      </c>
      <c r="B12" s="17">
        <v>10980.324999999988</v>
      </c>
      <c r="C12" s="18">
        <v>800335.7500000001</v>
      </c>
      <c r="D12" s="17">
        <v>764049.3670000009</v>
      </c>
      <c r="E12" s="18">
        <v>3681.2129999999997</v>
      </c>
      <c r="F12" s="17">
        <v>14335.700000000004</v>
      </c>
      <c r="G12" s="19">
        <v>208618.69999999998</v>
      </c>
      <c r="H12" s="17">
        <v>257944.05</v>
      </c>
      <c r="I12" s="19">
        <v>4794.474999999998</v>
      </c>
      <c r="J12" s="31">
        <f t="shared" si="0"/>
        <v>1047309.4420000007</v>
      </c>
      <c r="K12" s="31">
        <f t="shared" si="1"/>
        <v>1017430.138</v>
      </c>
      <c r="L12" s="26">
        <f t="shared" si="2"/>
        <v>29879.304000000702</v>
      </c>
      <c r="P12" s="45"/>
      <c r="Q12" s="45"/>
    </row>
    <row r="13" spans="1:17" ht="12.75">
      <c r="A13" s="4">
        <v>8</v>
      </c>
      <c r="B13" s="11">
        <v>39615.77500000001</v>
      </c>
      <c r="C13" s="12">
        <v>701269.4250000002</v>
      </c>
      <c r="D13" s="11">
        <v>674140.9039999996</v>
      </c>
      <c r="E13" s="12">
        <v>6196.224999999999</v>
      </c>
      <c r="F13" s="11">
        <v>17915.699999999997</v>
      </c>
      <c r="G13" s="13">
        <v>153437.1000000001</v>
      </c>
      <c r="H13" s="11">
        <v>182357.09999999992</v>
      </c>
      <c r="I13" s="13">
        <v>4450.575000000003</v>
      </c>
      <c r="J13" s="25">
        <f>+B13+D13+F13+H13</f>
        <v>914029.4789999996</v>
      </c>
      <c r="K13" s="25">
        <f>+C13+E13+G13+I13</f>
        <v>865353.3250000002</v>
      </c>
      <c r="L13" s="26">
        <f>J13-K13</f>
        <v>48676.1539999994</v>
      </c>
      <c r="P13" s="45"/>
      <c r="Q13" s="45"/>
    </row>
    <row r="14" spans="1:17" ht="13.5" thickBot="1">
      <c r="A14" s="10">
        <v>9</v>
      </c>
      <c r="B14" s="14">
        <v>56255.37500000004</v>
      </c>
      <c r="C14" s="15">
        <v>600955.5500000003</v>
      </c>
      <c r="D14" s="14">
        <v>579404.1570000002</v>
      </c>
      <c r="E14" s="15">
        <v>15685.801</v>
      </c>
      <c r="F14" s="14">
        <v>11962</v>
      </c>
      <c r="G14" s="16">
        <v>168614.90000000005</v>
      </c>
      <c r="H14" s="14">
        <v>81694.72499999999</v>
      </c>
      <c r="I14" s="16">
        <v>49153.874999999985</v>
      </c>
      <c r="J14" s="27">
        <f t="shared" si="0"/>
        <v>729316.2570000002</v>
      </c>
      <c r="K14" s="28">
        <f t="shared" si="1"/>
        <v>834410.1260000003</v>
      </c>
      <c r="L14" s="29">
        <f t="shared" si="2"/>
        <v>-105093.86900000006</v>
      </c>
      <c r="P14" s="45"/>
      <c r="Q14" s="45"/>
    </row>
    <row r="15" spans="1:17" ht="12.75">
      <c r="A15" s="4">
        <v>10</v>
      </c>
      <c r="B15" s="11">
        <v>18805.199999999993</v>
      </c>
      <c r="C15" s="12">
        <v>871755.5250000003</v>
      </c>
      <c r="D15" s="11">
        <v>674364.1860000006</v>
      </c>
      <c r="E15" s="12">
        <v>9882.539999999994</v>
      </c>
      <c r="F15" s="11">
        <v>9010.300000000001</v>
      </c>
      <c r="G15" s="13">
        <v>181535.60000000012</v>
      </c>
      <c r="H15" s="11">
        <v>272347.4250000001</v>
      </c>
      <c r="I15" s="13">
        <v>3843.0500000000006</v>
      </c>
      <c r="J15" s="25">
        <f t="shared" si="0"/>
        <v>974527.1110000007</v>
      </c>
      <c r="K15" s="25">
        <f t="shared" si="1"/>
        <v>1067016.7150000005</v>
      </c>
      <c r="L15" s="26">
        <f t="shared" si="2"/>
        <v>-92489.60399999982</v>
      </c>
      <c r="P15" s="45"/>
      <c r="Q15" s="45"/>
    </row>
    <row r="16" spans="1:17" ht="12.75">
      <c r="A16" s="4">
        <v>11</v>
      </c>
      <c r="B16" s="11">
        <v>3567.9250000000015</v>
      </c>
      <c r="C16" s="12">
        <v>999797.4250000003</v>
      </c>
      <c r="D16" s="11">
        <v>913950.2149999997</v>
      </c>
      <c r="E16" s="12">
        <v>0.025</v>
      </c>
      <c r="F16" s="11">
        <v>507.9000000000001</v>
      </c>
      <c r="G16" s="13">
        <v>323173.69999999984</v>
      </c>
      <c r="H16" s="11">
        <v>333231.52499999973</v>
      </c>
      <c r="I16" s="13">
        <v>378.0249999999999</v>
      </c>
      <c r="J16" s="25">
        <f t="shared" si="0"/>
        <v>1251257.5649999995</v>
      </c>
      <c r="K16" s="25">
        <f t="shared" si="1"/>
        <v>1323349.175</v>
      </c>
      <c r="L16" s="26">
        <f t="shared" si="2"/>
        <v>-72091.61000000057</v>
      </c>
      <c r="P16" s="45"/>
      <c r="Q16" s="45"/>
    </row>
    <row r="17" spans="1:17" ht="12.75">
      <c r="A17" s="5">
        <v>12</v>
      </c>
      <c r="B17" s="20">
        <v>19403.100000000002</v>
      </c>
      <c r="C17" s="21">
        <v>961858.9749999999</v>
      </c>
      <c r="D17" s="20">
        <v>912810.0869999992</v>
      </c>
      <c r="E17" s="21">
        <v>2329.798</v>
      </c>
      <c r="F17" s="20">
        <v>2173.9000000000005</v>
      </c>
      <c r="G17" s="22">
        <v>376873.3</v>
      </c>
      <c r="H17" s="20">
        <v>342825.5749999998</v>
      </c>
      <c r="I17" s="22">
        <v>6672.0999999999985</v>
      </c>
      <c r="J17" s="23">
        <f t="shared" si="0"/>
        <v>1277212.661999999</v>
      </c>
      <c r="K17" s="23">
        <f t="shared" si="1"/>
        <v>1347734.173</v>
      </c>
      <c r="L17" s="24">
        <f t="shared" si="2"/>
        <v>-70521.51100000087</v>
      </c>
      <c r="P17" s="45"/>
      <c r="Q17" s="45"/>
    </row>
    <row r="18" spans="1:14" ht="13.5" thickBot="1">
      <c r="A18" s="6" t="s">
        <v>0</v>
      </c>
      <c r="B18" s="89">
        <f aca="true" t="shared" si="3" ref="B18:L18">SUM(B6:B17)</f>
        <v>259661.19999999992</v>
      </c>
      <c r="C18" s="90">
        <f t="shared" si="3"/>
        <v>9982764.674999997</v>
      </c>
      <c r="D18" s="89">
        <f t="shared" si="3"/>
        <v>9251174.831</v>
      </c>
      <c r="E18" s="90">
        <f t="shared" si="3"/>
        <v>56598.803</v>
      </c>
      <c r="F18" s="89">
        <f t="shared" si="3"/>
        <v>92549.8</v>
      </c>
      <c r="G18" s="90">
        <f t="shared" si="3"/>
        <v>3154644.1999999997</v>
      </c>
      <c r="H18" s="89">
        <f t="shared" si="3"/>
        <v>3363948.5500000003</v>
      </c>
      <c r="I18" s="90">
        <f t="shared" si="3"/>
        <v>92700.49999999997</v>
      </c>
      <c r="J18" s="89">
        <f t="shared" si="3"/>
        <v>12967334.381000001</v>
      </c>
      <c r="K18" s="91">
        <f t="shared" si="3"/>
        <v>13286708.177999998</v>
      </c>
      <c r="L18" s="90">
        <f t="shared" si="3"/>
        <v>-319373.7969999969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5" t="s">
        <v>15</v>
      </c>
      <c r="L19" s="115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8" t="s">
        <v>19</v>
      </c>
      <c r="C21" s="99"/>
      <c r="D21" s="99"/>
      <c r="E21" s="100"/>
      <c r="F21" s="83"/>
      <c r="G21" s="83"/>
      <c r="H21" s="83"/>
      <c r="I21" s="83"/>
      <c r="J21" s="94"/>
      <c r="K21" s="94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-1264508.974999999</v>
      </c>
      <c r="C23" s="33">
        <f>D6-E6</f>
        <v>1067480.1120000002</v>
      </c>
      <c r="D23" s="34">
        <f>F6-G6</f>
        <v>-576255.4999999999</v>
      </c>
      <c r="E23" s="33">
        <f>H6-I6</f>
        <v>527050.9750000002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4" ref="B24:B34">B7-C7</f>
        <v>-947347.6499999997</v>
      </c>
      <c r="C24" s="33">
        <f aca="true" t="shared" si="5" ref="C24:C34">D7-E7</f>
        <v>912149.0820000006</v>
      </c>
      <c r="D24" s="34">
        <f aca="true" t="shared" si="6" ref="D24:D34">F7-G7</f>
        <v>-394800.9</v>
      </c>
      <c r="E24" s="33">
        <f aca="true" t="shared" si="7" ref="E24:E34">H7-I7</f>
        <v>484933.35000000003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4"/>
        <v>-751435.0750000003</v>
      </c>
      <c r="C25" s="36">
        <f t="shared" si="5"/>
        <v>783017.2910000003</v>
      </c>
      <c r="D25" s="37">
        <f t="shared" si="6"/>
        <v>-234639.89999999985</v>
      </c>
      <c r="E25" s="36">
        <f t="shared" si="7"/>
        <v>247896.92499999978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4"/>
        <v>-681020.1249999983</v>
      </c>
      <c r="C26" s="33">
        <f t="shared" si="5"/>
        <v>632068.6410000002</v>
      </c>
      <c r="D26" s="34">
        <f t="shared" si="6"/>
        <v>-207330.00000000035</v>
      </c>
      <c r="E26" s="33">
        <f t="shared" si="7"/>
        <v>265874.4000000001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4"/>
        <v>-724264.5500000003</v>
      </c>
      <c r="C27" s="33">
        <f t="shared" si="5"/>
        <v>667162.9449999994</v>
      </c>
      <c r="D27" s="34">
        <f t="shared" si="6"/>
        <v>-192057.89999999985</v>
      </c>
      <c r="E27" s="33">
        <f t="shared" si="7"/>
        <v>247588.07500000016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4"/>
        <v>-567182.1499999992</v>
      </c>
      <c r="C28" s="36">
        <f t="shared" si="5"/>
        <v>651754.6429999999</v>
      </c>
      <c r="D28" s="37">
        <f t="shared" si="6"/>
        <v>-100662.40000000011</v>
      </c>
      <c r="E28" s="36">
        <f t="shared" si="7"/>
        <v>96796.02499999992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4"/>
        <v>-789355.4250000002</v>
      </c>
      <c r="C29" s="33">
        <f t="shared" si="5"/>
        <v>760368.1540000009</v>
      </c>
      <c r="D29" s="34">
        <f t="shared" si="6"/>
        <v>-194282.99999999997</v>
      </c>
      <c r="E29" s="33">
        <f t="shared" si="7"/>
        <v>253149.57499999998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4"/>
        <v>-661653.6500000001</v>
      </c>
      <c r="C30" s="33">
        <f t="shared" si="5"/>
        <v>667944.6789999997</v>
      </c>
      <c r="D30" s="34">
        <f t="shared" si="6"/>
        <v>-135521.40000000008</v>
      </c>
      <c r="E30" s="33">
        <f t="shared" si="7"/>
        <v>177906.5249999999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4"/>
        <v>-544700.1750000003</v>
      </c>
      <c r="C31" s="36">
        <f t="shared" si="5"/>
        <v>563718.3560000003</v>
      </c>
      <c r="D31" s="37">
        <f t="shared" si="6"/>
        <v>-156652.90000000005</v>
      </c>
      <c r="E31" s="36">
        <f t="shared" si="7"/>
        <v>32540.850000000006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4"/>
        <v>-852950.3250000003</v>
      </c>
      <c r="C32" s="33">
        <f t="shared" si="5"/>
        <v>664481.6460000005</v>
      </c>
      <c r="D32" s="34">
        <f t="shared" si="6"/>
        <v>-172525.30000000013</v>
      </c>
      <c r="E32" s="33">
        <f t="shared" si="7"/>
        <v>268504.3750000001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4"/>
        <v>-996229.5000000002</v>
      </c>
      <c r="C33" s="33">
        <f t="shared" si="5"/>
        <v>913950.1899999997</v>
      </c>
      <c r="D33" s="34">
        <f t="shared" si="6"/>
        <v>-322665.7999999998</v>
      </c>
      <c r="E33" s="33">
        <f t="shared" si="7"/>
        <v>332853.4999999997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4"/>
        <v>-942455.8749999999</v>
      </c>
      <c r="C34" s="36">
        <f t="shared" si="5"/>
        <v>910480.2889999993</v>
      </c>
      <c r="D34" s="37">
        <f t="shared" si="6"/>
        <v>-374699.39999999997</v>
      </c>
      <c r="E34" s="36">
        <f t="shared" si="7"/>
        <v>336153.4749999998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-9723103.474999998</v>
      </c>
      <c r="C35" s="39">
        <f>SUM(C23:C34)</f>
        <v>9194576.028</v>
      </c>
      <c r="D35" s="40">
        <f>SUM(D23:D34)</f>
        <v>-3062094.4000000004</v>
      </c>
      <c r="E35" s="87">
        <f>SUM(E23:E34)</f>
        <v>3271248.0499999993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5" t="s">
        <v>20</v>
      </c>
      <c r="C38" s="96"/>
      <c r="D38" s="96"/>
      <c r="E38" s="97"/>
      <c r="G38" s="95" t="s">
        <v>21</v>
      </c>
      <c r="H38" s="96"/>
      <c r="I38" s="97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-1186955.150000001</v>
      </c>
      <c r="C40" s="33">
        <v>950778.7409999999</v>
      </c>
      <c r="D40" s="34">
        <v>-412592.59999999974</v>
      </c>
      <c r="E40" s="33">
        <v>405391.70000000007</v>
      </c>
      <c r="G40" s="30">
        <v>1356358.841</v>
      </c>
      <c r="H40" s="26">
        <v>1599736.1500000008</v>
      </c>
      <c r="I40" s="26">
        <f>G40-H40</f>
        <v>-243377.30900000082</v>
      </c>
      <c r="J40" s="45"/>
    </row>
    <row r="41" spans="1:10" ht="12.75">
      <c r="A41" s="75">
        <v>2</v>
      </c>
      <c r="B41" s="32">
        <v>-875954.9250000019</v>
      </c>
      <c r="C41" s="33">
        <v>743223.6960000012</v>
      </c>
      <c r="D41" s="34">
        <v>-258178.39999999994</v>
      </c>
      <c r="E41" s="33">
        <v>247933.32500000016</v>
      </c>
      <c r="G41" s="30">
        <v>999384.0300000012</v>
      </c>
      <c r="H41" s="26">
        <v>1142360.334000002</v>
      </c>
      <c r="I41" s="26">
        <f>G41-H41</f>
        <v>-142976.3040000007</v>
      </c>
      <c r="J41" s="45"/>
    </row>
    <row r="42" spans="1:10" ht="13.5" thickBot="1">
      <c r="A42" s="69">
        <v>3</v>
      </c>
      <c r="B42" s="35">
        <v>-752562.675</v>
      </c>
      <c r="C42" s="36">
        <v>831787.9990000005</v>
      </c>
      <c r="D42" s="37">
        <v>-218459.69999999992</v>
      </c>
      <c r="E42" s="36">
        <v>163853.42499999993</v>
      </c>
      <c r="G42" s="27">
        <v>1014120.6490000004</v>
      </c>
      <c r="H42" s="29">
        <v>989501.6</v>
      </c>
      <c r="I42" s="29">
        <f aca="true" t="shared" si="8" ref="I42:I51">G42-H42</f>
        <v>24619.049000000465</v>
      </c>
      <c r="J42" s="45"/>
    </row>
    <row r="43" spans="1:10" ht="12.75">
      <c r="A43" s="75">
        <v>4</v>
      </c>
      <c r="B43" s="32">
        <v>-823470.9500000003</v>
      </c>
      <c r="C43" s="33">
        <v>631310.5480000002</v>
      </c>
      <c r="D43" s="34">
        <v>-231902.0999999999</v>
      </c>
      <c r="E43" s="33">
        <v>197917.97999999984</v>
      </c>
      <c r="G43" s="30">
        <v>846302.198</v>
      </c>
      <c r="H43" s="26">
        <v>1072446.7200000002</v>
      </c>
      <c r="I43" s="26">
        <f t="shared" si="8"/>
        <v>-226144.52200000023</v>
      </c>
      <c r="J43" s="45"/>
    </row>
    <row r="44" spans="1:10" ht="12.75">
      <c r="A44" s="75">
        <v>5</v>
      </c>
      <c r="B44" s="32">
        <v>-653626.0500000002</v>
      </c>
      <c r="C44" s="33">
        <v>833708.5410000001</v>
      </c>
      <c r="D44" s="34">
        <v>-300207.1999999999</v>
      </c>
      <c r="E44" s="33">
        <v>163146.385</v>
      </c>
      <c r="G44" s="30">
        <v>1024495.3060000001</v>
      </c>
      <c r="H44" s="26">
        <v>981473.63</v>
      </c>
      <c r="I44" s="26">
        <f t="shared" si="8"/>
        <v>43021.676000000094</v>
      </c>
      <c r="J44" s="45"/>
    </row>
    <row r="45" spans="1:10" ht="13.5" thickBot="1">
      <c r="A45" s="75">
        <v>6</v>
      </c>
      <c r="B45" s="35">
        <v>-710975.2500000013</v>
      </c>
      <c r="C45" s="36">
        <v>535178.378</v>
      </c>
      <c r="D45" s="37">
        <v>-177873.90000000002</v>
      </c>
      <c r="E45" s="36">
        <v>209080.3250000001</v>
      </c>
      <c r="G45" s="27">
        <v>753822.478</v>
      </c>
      <c r="H45" s="29">
        <v>898412.9250000012</v>
      </c>
      <c r="I45" s="29">
        <f t="shared" si="8"/>
        <v>-144590.4470000012</v>
      </c>
      <c r="J45" s="45"/>
    </row>
    <row r="46" spans="1:10" ht="12.75">
      <c r="A46" s="74">
        <v>7</v>
      </c>
      <c r="B46" s="32">
        <v>-733128.7750000005</v>
      </c>
      <c r="C46" s="33">
        <v>503302.9999999998</v>
      </c>
      <c r="D46" s="34">
        <v>-316908.2999999998</v>
      </c>
      <c r="E46" s="33">
        <v>349328.4999999999</v>
      </c>
      <c r="G46" s="30">
        <v>852791.7749999997</v>
      </c>
      <c r="H46" s="26">
        <v>1050197.3500000003</v>
      </c>
      <c r="I46" s="26">
        <f t="shared" si="8"/>
        <v>-197405.57500000065</v>
      </c>
      <c r="J46" s="45"/>
    </row>
    <row r="47" spans="1:10" ht="12.75">
      <c r="A47" s="75">
        <v>8</v>
      </c>
      <c r="B47" s="32">
        <v>-783596.6000000001</v>
      </c>
      <c r="C47" s="33">
        <v>773825.5730000001</v>
      </c>
      <c r="D47" s="34">
        <v>-254749.7999999997</v>
      </c>
      <c r="E47" s="33">
        <v>187357.82500000007</v>
      </c>
      <c r="G47" s="30">
        <v>961983.8230000001</v>
      </c>
      <c r="H47" s="26">
        <v>1039146.8249999997</v>
      </c>
      <c r="I47" s="26">
        <f>G47-H47</f>
        <v>-77163.00199999963</v>
      </c>
      <c r="J47" s="45"/>
    </row>
    <row r="48" spans="1:10" ht="13.5" thickBot="1">
      <c r="A48" s="69">
        <v>9</v>
      </c>
      <c r="B48" s="35">
        <v>-1050209.4999999995</v>
      </c>
      <c r="C48" s="36">
        <v>879311.6550000007</v>
      </c>
      <c r="D48" s="37">
        <v>-282696.89999999985</v>
      </c>
      <c r="E48" s="36">
        <v>186572.57499999998</v>
      </c>
      <c r="G48" s="27">
        <v>1066076.0050000006</v>
      </c>
      <c r="H48" s="29">
        <v>1333098.1749999993</v>
      </c>
      <c r="I48" s="29">
        <f t="shared" si="8"/>
        <v>-267022.16999999876</v>
      </c>
      <c r="J48" s="45"/>
    </row>
    <row r="49" spans="1:10" ht="12.75">
      <c r="A49" s="75">
        <v>10</v>
      </c>
      <c r="B49" s="32">
        <v>-1135106.1750000005</v>
      </c>
      <c r="C49" s="33">
        <v>856242.7120000008</v>
      </c>
      <c r="D49" s="34">
        <v>-279331.39999999985</v>
      </c>
      <c r="E49" s="33">
        <v>275368.2499999998</v>
      </c>
      <c r="G49" s="30">
        <v>1133036.8640000005</v>
      </c>
      <c r="H49" s="26">
        <v>1415863.4770000004</v>
      </c>
      <c r="I49" s="26">
        <f t="shared" si="8"/>
        <v>-282826.6129999999</v>
      </c>
      <c r="J49" s="45"/>
    </row>
    <row r="50" spans="1:10" ht="12.75">
      <c r="A50" s="75">
        <v>11</v>
      </c>
      <c r="B50" s="32">
        <v>-552824.3500000006</v>
      </c>
      <c r="C50" s="33">
        <v>446611.79099999997</v>
      </c>
      <c r="D50" s="34">
        <v>-157900.6999999999</v>
      </c>
      <c r="E50" s="33">
        <v>209885.40000000002</v>
      </c>
      <c r="G50" s="30">
        <v>738877.917</v>
      </c>
      <c r="H50" s="26">
        <v>793105.7760000004</v>
      </c>
      <c r="I50" s="26">
        <f t="shared" si="8"/>
        <v>-54227.859000000404</v>
      </c>
      <c r="J50" s="45"/>
    </row>
    <row r="51" spans="1:10" ht="13.5" thickBot="1">
      <c r="A51" s="69">
        <v>12</v>
      </c>
      <c r="B51" s="35">
        <v>-840139.7749999994</v>
      </c>
      <c r="C51" s="36">
        <v>709403.2240000005</v>
      </c>
      <c r="D51" s="37">
        <v>-327293.4000000001</v>
      </c>
      <c r="E51" s="36">
        <v>326344.5000000001</v>
      </c>
      <c r="G51" s="43">
        <v>1090504.7520000006</v>
      </c>
      <c r="H51" s="44">
        <v>1222190.2029999995</v>
      </c>
      <c r="I51" s="44">
        <f t="shared" si="8"/>
        <v>-131685.45099999895</v>
      </c>
      <c r="J51" s="45"/>
    </row>
    <row r="52" spans="1:10" ht="13.5" thickBot="1">
      <c r="A52" s="69" t="s">
        <v>0</v>
      </c>
      <c r="B52" s="93">
        <f>SUM(B40:B51)</f>
        <v>-10098550.175000004</v>
      </c>
      <c r="C52" s="76">
        <f>SUM(C40:C51)</f>
        <v>8694685.858000005</v>
      </c>
      <c r="D52" s="76">
        <f>SUM(D40:D51)</f>
        <v>-3218094.3999999985</v>
      </c>
      <c r="E52" s="77">
        <f>SUM(E40:E51)</f>
        <v>2922180.1900000004</v>
      </c>
      <c r="G52" s="78">
        <f>SUM(G40:G51)</f>
        <v>11837754.638</v>
      </c>
      <c r="H52" s="82">
        <f>SUM(H40:H51)</f>
        <v>13537533.165000005</v>
      </c>
      <c r="I52" s="79">
        <f>SUM(I40:I51)</f>
        <v>-1699778.5270000007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2.37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20" t="s">
        <v>14</v>
      </c>
      <c r="B1" s="120"/>
      <c r="C1" s="120"/>
      <c r="D1" s="120"/>
      <c r="E1" s="120"/>
      <c r="F1" s="120"/>
      <c r="G1" s="120"/>
      <c r="H1" s="120"/>
      <c r="I1" s="120"/>
    </row>
    <row r="2" spans="1:9" s="46" customFormat="1" ht="12.75">
      <c r="A2" s="59"/>
      <c r="B2" s="116" t="s">
        <v>9</v>
      </c>
      <c r="C2" s="117"/>
      <c r="D2" s="118" t="s">
        <v>3</v>
      </c>
      <c r="E2" s="118"/>
      <c r="F2" s="116" t="s">
        <v>5</v>
      </c>
      <c r="G2" s="117"/>
      <c r="H2" s="116" t="s">
        <v>4</v>
      </c>
      <c r="I2" s="119"/>
    </row>
    <row r="3" spans="1:9" s="46" customFormat="1" ht="12.75">
      <c r="A3" s="60" t="s">
        <v>6</v>
      </c>
      <c r="B3" s="48">
        <v>2020</v>
      </c>
      <c r="C3" s="51">
        <v>2019</v>
      </c>
      <c r="D3" s="48">
        <v>2020</v>
      </c>
      <c r="E3" s="51">
        <v>2019</v>
      </c>
      <c r="F3" s="48">
        <v>2020</v>
      </c>
      <c r="G3" s="51">
        <v>2019</v>
      </c>
      <c r="H3" s="48">
        <v>2020</v>
      </c>
      <c r="I3" s="51">
        <v>2019</v>
      </c>
    </row>
    <row r="4" spans="1:9" ht="12.75">
      <c r="A4" s="53">
        <v>1</v>
      </c>
      <c r="B4" s="49">
        <f>Hárok1!B23</f>
        <v>-1264508.974999999</v>
      </c>
      <c r="C4" s="52">
        <f>Hárok1!B40</f>
        <v>-1186955.150000001</v>
      </c>
      <c r="D4" s="50">
        <f>Hárok1!C23</f>
        <v>1067480.1120000002</v>
      </c>
      <c r="E4" s="50">
        <f>Hárok1!C40</f>
        <v>950778.7409999999</v>
      </c>
      <c r="F4" s="49">
        <f>Hárok1!D23</f>
        <v>-576255.4999999999</v>
      </c>
      <c r="G4" s="52">
        <f>Hárok1!D40</f>
        <v>-412592.59999999974</v>
      </c>
      <c r="H4" s="49">
        <f>Hárok1!E23</f>
        <v>527050.9750000002</v>
      </c>
      <c r="I4" s="54">
        <f>Hárok1!E40</f>
        <v>405391.70000000007</v>
      </c>
    </row>
    <row r="5" spans="1:9" ht="12.75">
      <c r="A5" s="53">
        <v>2</v>
      </c>
      <c r="B5" s="49">
        <f>Hárok1!B24</f>
        <v>-947347.6499999997</v>
      </c>
      <c r="C5" s="52">
        <f>Hárok1!B41</f>
        <v>-875954.9250000019</v>
      </c>
      <c r="D5" s="50">
        <f>Hárok1!C24</f>
        <v>912149.0820000006</v>
      </c>
      <c r="E5" s="50">
        <f>Hárok1!C41</f>
        <v>743223.6960000012</v>
      </c>
      <c r="F5" s="49">
        <f>Hárok1!D24</f>
        <v>-394800.9</v>
      </c>
      <c r="G5" s="52">
        <f>Hárok1!D41</f>
        <v>-258178.39999999994</v>
      </c>
      <c r="H5" s="49">
        <f>Hárok1!E24</f>
        <v>484933.35000000003</v>
      </c>
      <c r="I5" s="54">
        <f>Hárok1!E41</f>
        <v>247933.32500000016</v>
      </c>
    </row>
    <row r="6" spans="1:9" ht="12.75">
      <c r="A6" s="53">
        <v>3</v>
      </c>
      <c r="B6" s="49">
        <f>Hárok1!B25</f>
        <v>-751435.0750000003</v>
      </c>
      <c r="C6" s="52">
        <f>Hárok1!B42</f>
        <v>-752562.675</v>
      </c>
      <c r="D6" s="50">
        <f>Hárok1!C25</f>
        <v>783017.2910000003</v>
      </c>
      <c r="E6" s="50">
        <f>Hárok1!C42</f>
        <v>831787.9990000005</v>
      </c>
      <c r="F6" s="49">
        <f>Hárok1!D25</f>
        <v>-234639.89999999985</v>
      </c>
      <c r="G6" s="52">
        <f>Hárok1!D42</f>
        <v>-218459.69999999992</v>
      </c>
      <c r="H6" s="49">
        <f>Hárok1!E25</f>
        <v>247896.92499999978</v>
      </c>
      <c r="I6" s="54">
        <f>Hárok1!E42</f>
        <v>163853.42499999993</v>
      </c>
    </row>
    <row r="7" spans="1:9" ht="12.75">
      <c r="A7" s="53">
        <v>4</v>
      </c>
      <c r="B7" s="49">
        <f>Hárok1!B26</f>
        <v>-681020.1249999983</v>
      </c>
      <c r="C7" s="52">
        <f>Hárok1!B43</f>
        <v>-823470.9500000003</v>
      </c>
      <c r="D7" s="50">
        <f>Hárok1!C26</f>
        <v>632068.6410000002</v>
      </c>
      <c r="E7" s="50">
        <f>Hárok1!C43</f>
        <v>631310.5480000002</v>
      </c>
      <c r="F7" s="49">
        <f>Hárok1!D26</f>
        <v>-207330.00000000035</v>
      </c>
      <c r="G7" s="52">
        <f>Hárok1!D43</f>
        <v>-231902.0999999999</v>
      </c>
      <c r="H7" s="49">
        <f>Hárok1!E26</f>
        <v>265874.4000000001</v>
      </c>
      <c r="I7" s="54">
        <f>Hárok1!E43</f>
        <v>197917.97999999984</v>
      </c>
    </row>
    <row r="8" spans="1:9" ht="12.75">
      <c r="A8" s="53">
        <v>5</v>
      </c>
      <c r="B8" s="49">
        <f>Hárok1!B27</f>
        <v>-724264.5500000003</v>
      </c>
      <c r="C8" s="52">
        <f>Hárok1!B44</f>
        <v>-653626.0500000002</v>
      </c>
      <c r="D8" s="50">
        <f>Hárok1!C27</f>
        <v>667162.9449999994</v>
      </c>
      <c r="E8" s="50">
        <f>Hárok1!C44</f>
        <v>833708.5410000001</v>
      </c>
      <c r="F8" s="49">
        <f>Hárok1!D27</f>
        <v>-192057.89999999985</v>
      </c>
      <c r="G8" s="52">
        <f>Hárok1!D44</f>
        <v>-300207.1999999999</v>
      </c>
      <c r="H8" s="49">
        <f>Hárok1!E27</f>
        <v>247588.07500000016</v>
      </c>
      <c r="I8" s="54">
        <f>Hárok1!E44</f>
        <v>163146.385</v>
      </c>
    </row>
    <row r="9" spans="1:9" ht="12.75">
      <c r="A9" s="53">
        <v>6</v>
      </c>
      <c r="B9" s="49">
        <f>Hárok1!B28</f>
        <v>-567182.1499999992</v>
      </c>
      <c r="C9" s="52">
        <f>Hárok1!B45</f>
        <v>-710975.2500000013</v>
      </c>
      <c r="D9" s="50">
        <f>Hárok1!C28</f>
        <v>651754.6429999999</v>
      </c>
      <c r="E9" s="50">
        <f>Hárok1!C45</f>
        <v>535178.378</v>
      </c>
      <c r="F9" s="49">
        <f>Hárok1!D28</f>
        <v>-100662.40000000011</v>
      </c>
      <c r="G9" s="52">
        <f>Hárok1!D45</f>
        <v>-177873.90000000002</v>
      </c>
      <c r="H9" s="49">
        <f>Hárok1!E28</f>
        <v>96796.02499999992</v>
      </c>
      <c r="I9" s="54">
        <f>Hárok1!E45</f>
        <v>209080.3250000001</v>
      </c>
    </row>
    <row r="10" spans="1:9" ht="12.75">
      <c r="A10" s="53">
        <v>7</v>
      </c>
      <c r="B10" s="49">
        <f>Hárok1!B29</f>
        <v>-789355.4250000002</v>
      </c>
      <c r="C10" s="52">
        <f>Hárok1!B46</f>
        <v>-733128.7750000005</v>
      </c>
      <c r="D10" s="50">
        <f>Hárok1!C29</f>
        <v>760368.1540000009</v>
      </c>
      <c r="E10" s="50">
        <f>Hárok1!C46</f>
        <v>503302.9999999998</v>
      </c>
      <c r="F10" s="49">
        <f>Hárok1!D29</f>
        <v>-194282.99999999997</v>
      </c>
      <c r="G10" s="52">
        <f>Hárok1!D46</f>
        <v>-316908.2999999998</v>
      </c>
      <c r="H10" s="49">
        <f>Hárok1!E29</f>
        <v>253149.57499999998</v>
      </c>
      <c r="I10" s="54">
        <f>Hárok1!E46</f>
        <v>349328.4999999999</v>
      </c>
    </row>
    <row r="11" spans="1:9" ht="12.75">
      <c r="A11" s="53">
        <v>8</v>
      </c>
      <c r="B11" s="49">
        <f>Hárok1!B30</f>
        <v>-661653.6500000001</v>
      </c>
      <c r="C11" s="52">
        <f>Hárok1!B47</f>
        <v>-783596.6000000001</v>
      </c>
      <c r="D11" s="50">
        <f>Hárok1!C30</f>
        <v>667944.6789999997</v>
      </c>
      <c r="E11" s="50">
        <f>Hárok1!C47</f>
        <v>773825.5730000001</v>
      </c>
      <c r="F11" s="49">
        <f>Hárok1!D30</f>
        <v>-135521.40000000008</v>
      </c>
      <c r="G11" s="52">
        <f>Hárok1!D47</f>
        <v>-254749.7999999997</v>
      </c>
      <c r="H11" s="49">
        <f>Hárok1!E30</f>
        <v>177906.5249999999</v>
      </c>
      <c r="I11" s="54">
        <f>Hárok1!E47</f>
        <v>187357.82500000007</v>
      </c>
    </row>
    <row r="12" spans="1:9" ht="12.75">
      <c r="A12" s="53">
        <v>9</v>
      </c>
      <c r="B12" s="49">
        <f>Hárok1!B31</f>
        <v>-544700.1750000003</v>
      </c>
      <c r="C12" s="52">
        <f>Hárok1!B48</f>
        <v>-1050209.4999999995</v>
      </c>
      <c r="D12" s="50">
        <f>Hárok1!C31</f>
        <v>563718.3560000003</v>
      </c>
      <c r="E12" s="50">
        <f>Hárok1!C48</f>
        <v>879311.6550000007</v>
      </c>
      <c r="F12" s="49">
        <f>Hárok1!D31</f>
        <v>-156652.90000000005</v>
      </c>
      <c r="G12" s="52">
        <f>Hárok1!D48</f>
        <v>-282696.89999999985</v>
      </c>
      <c r="H12" s="49">
        <f>Hárok1!E31</f>
        <v>32540.850000000006</v>
      </c>
      <c r="I12" s="54">
        <f>Hárok1!E48</f>
        <v>186572.57499999998</v>
      </c>
    </row>
    <row r="13" spans="1:9" ht="12.75">
      <c r="A13" s="53">
        <v>10</v>
      </c>
      <c r="B13" s="49">
        <f>Hárok1!B32</f>
        <v>-852950.3250000003</v>
      </c>
      <c r="C13" s="52">
        <f>Hárok1!B49</f>
        <v>-1135106.1750000005</v>
      </c>
      <c r="D13" s="50">
        <f>Hárok1!C32</f>
        <v>664481.6460000005</v>
      </c>
      <c r="E13" s="50">
        <f>Hárok1!C49</f>
        <v>856242.7120000008</v>
      </c>
      <c r="F13" s="49">
        <f>Hárok1!D32</f>
        <v>-172525.30000000013</v>
      </c>
      <c r="G13" s="52">
        <f>Hárok1!D49</f>
        <v>-279331.39999999985</v>
      </c>
      <c r="H13" s="49">
        <f>Hárok1!E32</f>
        <v>268504.3750000001</v>
      </c>
      <c r="I13" s="54">
        <f>Hárok1!E49</f>
        <v>275368.2499999998</v>
      </c>
    </row>
    <row r="14" spans="1:9" ht="12.75">
      <c r="A14" s="53">
        <v>11</v>
      </c>
      <c r="B14" s="49">
        <f>Hárok1!B33</f>
        <v>-996229.5000000002</v>
      </c>
      <c r="C14" s="52">
        <f>Hárok1!B50</f>
        <v>-552824.3500000006</v>
      </c>
      <c r="D14" s="50">
        <f>Hárok1!C33</f>
        <v>913950.1899999997</v>
      </c>
      <c r="E14" s="50">
        <f>Hárok1!C50</f>
        <v>446611.79099999997</v>
      </c>
      <c r="F14" s="49">
        <f>Hárok1!D33</f>
        <v>-322665.7999999998</v>
      </c>
      <c r="G14" s="52">
        <f>Hárok1!D50</f>
        <v>-157900.6999999999</v>
      </c>
      <c r="H14" s="49">
        <f>Hárok1!E33</f>
        <v>332853.4999999997</v>
      </c>
      <c r="I14" s="54">
        <f>Hárok1!E50</f>
        <v>209885.40000000002</v>
      </c>
    </row>
    <row r="15" spans="1:9" ht="12.75">
      <c r="A15" s="60">
        <v>12</v>
      </c>
      <c r="B15" s="62">
        <f>Hárok1!B34</f>
        <v>-942455.8749999999</v>
      </c>
      <c r="C15" s="63">
        <f>Hárok1!B51</f>
        <v>-840139.7749999994</v>
      </c>
      <c r="D15" s="64">
        <f>Hárok1!C34</f>
        <v>910480.2889999993</v>
      </c>
      <c r="E15" s="64">
        <f>Hárok1!C51</f>
        <v>709403.2240000005</v>
      </c>
      <c r="F15" s="62">
        <f>Hárok1!D34</f>
        <v>-374699.39999999997</v>
      </c>
      <c r="G15" s="63">
        <f>Hárok1!D51</f>
        <v>-327293.4000000001</v>
      </c>
      <c r="H15" s="62">
        <f>Hárok1!E34</f>
        <v>336153.4749999998</v>
      </c>
      <c r="I15" s="65">
        <f>Hárok1!E51</f>
        <v>326344.5000000001</v>
      </c>
    </row>
    <row r="16" spans="1:9" ht="13.5" thickBot="1">
      <c r="A16" s="61" t="s">
        <v>0</v>
      </c>
      <c r="B16" s="55">
        <f>SUM(B4:B15)</f>
        <v>-9723103.474999998</v>
      </c>
      <c r="C16" s="56">
        <f aca="true" t="shared" si="0" ref="C16:I16">SUM(C4:C15)</f>
        <v>-10098550.175000004</v>
      </c>
      <c r="D16" s="57">
        <f t="shared" si="0"/>
        <v>9194576.028</v>
      </c>
      <c r="E16" s="57">
        <f t="shared" si="0"/>
        <v>8694685.858000005</v>
      </c>
      <c r="F16" s="55">
        <f t="shared" si="0"/>
        <v>-3062094.4000000004</v>
      </c>
      <c r="G16" s="56">
        <f t="shared" si="0"/>
        <v>-3218094.3999999985</v>
      </c>
      <c r="H16" s="55">
        <f t="shared" si="0"/>
        <v>3271248.0499999993</v>
      </c>
      <c r="I16" s="58">
        <f t="shared" si="0"/>
        <v>2922180.1900000004</v>
      </c>
    </row>
    <row r="18" ht="12.75">
      <c r="A18" s="88" t="s">
        <v>17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W16" sqref="W16"/>
    </sheetView>
  </sheetViews>
  <sheetFormatPr defaultColWidth="9.00390625" defaultRowHeight="12.75"/>
  <sheetData/>
  <sheetProtection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2021-01-13T10:32:53Z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e585759-362d-4185-bb50-fc81b58bf15d_Enabled">
    <vt:lpwstr>true</vt:lpwstr>
  </property>
  <property fmtid="{D5CDD505-2E9C-101B-9397-08002B2CF9AE}" pid="3" name="MSIP_Label_2e585759-362d-4185-bb50-fc81b58bf15d_SetDate">
    <vt:lpwstr>2020-11-27T10:00:47Z</vt:lpwstr>
  </property>
  <property fmtid="{D5CDD505-2E9C-101B-9397-08002B2CF9AE}" pid="4" name="MSIP_Label_2e585759-362d-4185-bb50-fc81b58bf15d_Method">
    <vt:lpwstr>Standard</vt:lpwstr>
  </property>
  <property fmtid="{D5CDD505-2E9C-101B-9397-08002B2CF9AE}" pid="5" name="MSIP_Label_2e585759-362d-4185-bb50-fc81b58bf15d_Name">
    <vt:lpwstr>2e585759-362d-4185-bb50-fc81b58bf15d</vt:lpwstr>
  </property>
  <property fmtid="{D5CDD505-2E9C-101B-9397-08002B2CF9AE}" pid="6" name="MSIP_Label_2e585759-362d-4185-bb50-fc81b58bf15d_SiteId">
    <vt:lpwstr>6dfa2abc-8bb8-4557-855c-e532cacb5122</vt:lpwstr>
  </property>
  <property fmtid="{D5CDD505-2E9C-101B-9397-08002B2CF9AE}" pid="7" name="MSIP_Label_2e585759-362d-4185-bb50-fc81b58bf15d_ActionId">
    <vt:lpwstr>7bf800bb-87bb-4df6-bb88-21f1615f97bd</vt:lpwstr>
  </property>
  <property fmtid="{D5CDD505-2E9C-101B-9397-08002B2CF9AE}" pid="8" name="MSIP_Label_2e585759-362d-4185-bb50-fc81b58bf15d_ContentBits">
    <vt:lpwstr>0</vt:lpwstr>
  </property>
</Properties>
</file>