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<sst xmlns="http://schemas.openxmlformats.org/spreadsheetml/2006/main" count="53" uniqueCount="23">
  <si>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</si>
  <si>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</si>
  <si>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</si>
  <si>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</si>
  <si>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</si>
  <si>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</si>
  <si>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</si>
  <si>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</si>
  <si>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</si>
  <si>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</si>
  <si>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</si>
  <si>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</si>
  <si>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</si>
  <si>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</si>
  <si>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</si>
  <si>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</si>
  <si>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2015</t>
    </r>
  </si>
  <si>
    <t>SALDO  (Balance) 2015</t>
  </si>
  <si>
    <t>SALDO (Balance) 2014</t>
  </si>
  <si>
    <t>Rok (Year) 2014</t>
  </si>
  <si>
    <t>OBCHONÉ CEZHRANIČNÉ VÝMENY PS SR (SALDO, MWh) *</t>
  </si>
  <si>
    <t>* Commercial cross-border exchanges of electricity for the transmission system (220 and 400 kV lines)</t>
  </si>
  <si>
    <t>Commercial cross-border exchanges of electricity for the transmission system of SR (220 and 400 kV lines)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</si>
</sst>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9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7" fillId="13" borderId="11" xfId="0" applyFont="1" applyFill="1" applyBorder="1" applyAlignment="1">
      <alignment horizontal="center"/>
    </xf>
    <xf numFmtId="0" fontId="47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-841808.1</c:v>
                </c:pt>
                <c:pt idx="1">
                  <c:v>-666198.1</c:v>
                </c:pt>
                <c:pt idx="2">
                  <c:v>-692036.9</c:v>
                </c:pt>
                <c:pt idx="3">
                  <c:v>-639470.6</c:v>
                </c:pt>
                <c:pt idx="4">
                  <c:v>-604651.7999999999</c:v>
                </c:pt>
                <c:pt idx="5">
                  <c:v>-1002508.1000000003</c:v>
                </c:pt>
                <c:pt idx="6">
                  <c:v>-1040354.8</c:v>
                </c:pt>
                <c:pt idx="7">
                  <c:v>-904240.2</c:v>
                </c:pt>
                <c:pt idx="8">
                  <c:v>-909074.3</c:v>
                </c:pt>
                <c:pt idx="9">
                  <c:v>-922012.2</c:v>
                </c:pt>
                <c:pt idx="10">
                  <c:v>-913378.9999999998</c:v>
                </c:pt>
                <c:pt idx="11">
                  <c:v>-1113088.2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-682900.6000000002</c:v>
                </c:pt>
                <c:pt idx="1">
                  <c:v>-557729.8</c:v>
                </c:pt>
                <c:pt idx="2">
                  <c:v>-701943.7</c:v>
                </c:pt>
                <c:pt idx="3">
                  <c:v>-1131733</c:v>
                </c:pt>
                <c:pt idx="4">
                  <c:v>-616214</c:v>
                </c:pt>
                <c:pt idx="5">
                  <c:v>-930266.6</c:v>
                </c:pt>
                <c:pt idx="6">
                  <c:v>-759995.7</c:v>
                </c:pt>
                <c:pt idx="7">
                  <c:v>-556319.7</c:v>
                </c:pt>
                <c:pt idx="8">
                  <c:v>-526112</c:v>
                </c:pt>
                <c:pt idx="9">
                  <c:v>-648582.8</c:v>
                </c:pt>
                <c:pt idx="10">
                  <c:v>-598332.1</c:v>
                </c:pt>
                <c:pt idx="11">
                  <c:v>-691684.9999999998</c:v>
                </c:pt>
              </c:numCache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7629762"/>
        <c:crosses val="autoZero"/>
        <c:auto val="1"/>
        <c:lblOffset val="0"/>
        <c:tickLblSkip val="1"/>
        <c:noMultiLvlLbl val="0"/>
      </c:catAx>
      <c:valAx>
        <c:axId val="3762976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678555.5</c:v>
                </c:pt>
                <c:pt idx="1">
                  <c:v>540651.6</c:v>
                </c:pt>
                <c:pt idx="2">
                  <c:v>575787.3999999999</c:v>
                </c:pt>
                <c:pt idx="3">
                  <c:v>563361.9000000001</c:v>
                </c:pt>
                <c:pt idx="4">
                  <c:v>666058.9999999999</c:v>
                </c:pt>
                <c:pt idx="5">
                  <c:v>670862.8999999998</c:v>
                </c:pt>
                <c:pt idx="6">
                  <c:v>713935.9999999999</c:v>
                </c:pt>
                <c:pt idx="7">
                  <c:v>631012.5000000001</c:v>
                </c:pt>
                <c:pt idx="8">
                  <c:v>559299.3000000002</c:v>
                </c:pt>
                <c:pt idx="9">
                  <c:v>529308.6</c:v>
                </c:pt>
                <c:pt idx="10">
                  <c:v>609859.2</c:v>
                </c:pt>
                <c:pt idx="11">
                  <c:v>802970.0000000001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589613.1999999998</c:v>
                </c:pt>
                <c:pt idx="1">
                  <c:v>439122.49999999994</c:v>
                </c:pt>
                <c:pt idx="2">
                  <c:v>594215.9000000001</c:v>
                </c:pt>
                <c:pt idx="3">
                  <c:v>691799.2000000001</c:v>
                </c:pt>
                <c:pt idx="4">
                  <c:v>690764.5</c:v>
                </c:pt>
                <c:pt idx="5">
                  <c:v>707628.2999999999</c:v>
                </c:pt>
                <c:pt idx="6">
                  <c:v>753497.9000000003</c:v>
                </c:pt>
                <c:pt idx="7">
                  <c:v>740107.4999999999</c:v>
                </c:pt>
                <c:pt idx="8">
                  <c:v>457733.9</c:v>
                </c:pt>
                <c:pt idx="9">
                  <c:v>374225.2</c:v>
                </c:pt>
                <c:pt idx="10">
                  <c:v>507295.10000000003</c:v>
                </c:pt>
                <c:pt idx="11">
                  <c:v>569424.6</c:v>
                </c:pt>
              </c:numCache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8111852"/>
        <c:crosses val="autoZero"/>
        <c:auto val="1"/>
        <c:lblOffset val="0"/>
        <c:tickLblSkip val="1"/>
        <c:noMultiLvlLbl val="0"/>
      </c:cat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-74464</c:v>
                </c:pt>
                <c:pt idx="1">
                  <c:v>-83940</c:v>
                </c:pt>
                <c:pt idx="2">
                  <c:v>-55773</c:v>
                </c:pt>
                <c:pt idx="3">
                  <c:v>-19335</c:v>
                </c:pt>
                <c:pt idx="4">
                  <c:v>-272</c:v>
                </c:pt>
                <c:pt idx="5">
                  <c:v>-5522</c:v>
                </c:pt>
                <c:pt idx="6">
                  <c:v>-47761</c:v>
                </c:pt>
                <c:pt idx="7">
                  <c:v>-10621</c:v>
                </c:pt>
                <c:pt idx="8">
                  <c:v>-6088</c:v>
                </c:pt>
                <c:pt idx="9">
                  <c:v>-17228</c:v>
                </c:pt>
                <c:pt idx="10">
                  <c:v>-35413</c:v>
                </c:pt>
                <c:pt idx="11">
                  <c:v>-42244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-93971</c:v>
                </c:pt>
                <c:pt idx="1">
                  <c:v>-32643</c:v>
                </c:pt>
                <c:pt idx="2">
                  <c:v>-9519</c:v>
                </c:pt>
                <c:pt idx="3">
                  <c:v>-14471</c:v>
                </c:pt>
                <c:pt idx="4">
                  <c:v>-4749</c:v>
                </c:pt>
                <c:pt idx="5">
                  <c:v>-4634</c:v>
                </c:pt>
                <c:pt idx="6">
                  <c:v>-721</c:v>
                </c:pt>
                <c:pt idx="7">
                  <c:v>-1168</c:v>
                </c:pt>
                <c:pt idx="8">
                  <c:v>-3663</c:v>
                </c:pt>
                <c:pt idx="9">
                  <c:v>-13339</c:v>
                </c:pt>
                <c:pt idx="10">
                  <c:v>-15968</c:v>
                </c:pt>
                <c:pt idx="11">
                  <c:v>-29455</c:v>
                </c:pt>
              </c:numCache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467510"/>
        <c:crosses val="autoZero"/>
        <c:auto val="1"/>
        <c:lblOffset val="0"/>
        <c:tickLblSkip val="1"/>
        <c:noMultiLvlLbl val="0"/>
      </c:catAx>
      <c:valAx>
        <c:axId val="62467510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0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149050</c:v>
                </c:pt>
                <c:pt idx="1">
                  <c:v>52408</c:v>
                </c:pt>
                <c:pt idx="2">
                  <c:v>37456</c:v>
                </c:pt>
                <c:pt idx="3">
                  <c:v>2730</c:v>
                </c:pt>
                <c:pt idx="4">
                  <c:v>15910</c:v>
                </c:pt>
                <c:pt idx="5">
                  <c:v>31080</c:v>
                </c:pt>
                <c:pt idx="6">
                  <c:v>60470</c:v>
                </c:pt>
                <c:pt idx="7">
                  <c:v>127650</c:v>
                </c:pt>
                <c:pt idx="8">
                  <c:v>116825</c:v>
                </c:pt>
                <c:pt idx="9">
                  <c:v>1360</c:v>
                </c:pt>
                <c:pt idx="10">
                  <c:v>35497</c:v>
                </c:pt>
                <c:pt idx="11">
                  <c:v>152156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33917</c:v>
                </c:pt>
                <c:pt idx="1">
                  <c:v>9650</c:v>
                </c:pt>
                <c:pt idx="2">
                  <c:v>680</c:v>
                </c:pt>
                <c:pt idx="3">
                  <c:v>96745</c:v>
                </c:pt>
                <c:pt idx="4">
                  <c:v>-1291</c:v>
                </c:pt>
                <c:pt idx="5">
                  <c:v>15304</c:v>
                </c:pt>
                <c:pt idx="6">
                  <c:v>39438</c:v>
                </c:pt>
                <c:pt idx="7">
                  <c:v>62817</c:v>
                </c:pt>
                <c:pt idx="8">
                  <c:v>48290</c:v>
                </c:pt>
                <c:pt idx="9">
                  <c:v>15470</c:v>
                </c:pt>
                <c:pt idx="10">
                  <c:v>54835</c:v>
                </c:pt>
                <c:pt idx="11">
                  <c:v>84978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6703520"/>
        <c:crosses val="autoZero"/>
        <c:auto val="1"/>
        <c:lblOffset val="0"/>
        <c:tickLblSkip val="1"/>
        <c:noMultiLvlLbl val="0"/>
      </c:catAx>
      <c:valAx>
        <c:axId val="2670352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8</xdr:col>
      <xdr:colOff>571500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28575" y="27622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104775</xdr:rowOff>
    </xdr:from>
    <xdr:to>
      <xdr:col>8</xdr:col>
      <xdr:colOff>581025</xdr:colOff>
      <xdr:row>41</xdr:row>
      <xdr:rowOff>114300</xdr:rowOff>
    </xdr:to>
    <xdr:graphicFrame>
      <xdr:nvGraphicFramePr>
        <xdr:cNvPr id="2" name="Graf 2"/>
        <xdr:cNvGraphicFramePr/>
      </xdr:nvGraphicFramePr>
      <xdr:xfrm>
        <a:off x="47625" y="3581400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1</xdr:row>
      <xdr:rowOff>38100</xdr:rowOff>
    </xdr:from>
    <xdr:to>
      <xdr:col>17</xdr:col>
      <xdr:colOff>542925</xdr:colOff>
      <xdr:row>21</xdr:row>
      <xdr:rowOff>47625</xdr:rowOff>
    </xdr:to>
    <xdr:graphicFrame>
      <xdr:nvGraphicFramePr>
        <xdr:cNvPr id="3" name="Graf 3"/>
        <xdr:cNvGraphicFramePr/>
      </xdr:nvGraphicFramePr>
      <xdr:xfrm>
        <a:off x="6153150" y="276225"/>
        <a:ext cx="60483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21</xdr:row>
      <xdr:rowOff>114300</xdr:rowOff>
    </xdr:from>
    <xdr:to>
      <xdr:col>17</xdr:col>
      <xdr:colOff>533400</xdr:colOff>
      <xdr:row>41</xdr:row>
      <xdr:rowOff>133350</xdr:rowOff>
    </xdr:to>
    <xdr:graphicFrame>
      <xdr:nvGraphicFramePr>
        <xdr:cNvPr id="4" name="Graf 4"/>
        <xdr:cNvGraphicFramePr/>
      </xdr:nvGraphicFramePr>
      <xdr:xfrm>
        <a:off x="6162675" y="3590925"/>
        <a:ext cx="60293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22" sqref="G22"/>
    </sheetView>
  </sheetViews>
  <sheetFormatPr defaultColWidth="12.25390625" defaultRowHeight="12.75"/>
  <cols>
    <col min="1" max="1" width="10.25390625" style="0" customWidth="1"/>
    <col min="2" max="2" width="11.25390625" style="0" bestFit="1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188356</v>
      </c>
      <c r="C6" s="12">
        <v>1030164.1</v>
      </c>
      <c r="D6" s="11">
        <v>692189.1</v>
      </c>
      <c r="E6" s="12">
        <v>13633.6</v>
      </c>
      <c r="F6" s="11">
        <v>9</v>
      </c>
      <c r="G6" s="13">
        <v>74473</v>
      </c>
      <c r="H6" s="11">
        <v>150790</v>
      </c>
      <c r="I6" s="13">
        <v>1740</v>
      </c>
      <c r="J6" s="25">
        <f aca="true" t="shared" si="0" ref="J6:J13">+B6+D6+F6+H6</f>
        <v>1031344.1</v>
      </c>
      <c r="K6" s="25">
        <f aca="true" t="shared" si="1" ref="K6:K13">+C6+E6+G6+I6</f>
        <v>1120010.7</v>
      </c>
      <c r="L6" s="26">
        <f>J6-K6</f>
        <v>-88666.59999999998</v>
      </c>
      <c r="P6" s="45"/>
      <c r="Q6" s="45"/>
    </row>
    <row r="7" spans="1:17" ht="12.75">
      <c r="A7" s="4">
        <v>2</v>
      </c>
      <c r="B7" s="11">
        <v>160209.9</v>
      </c>
      <c r="C7" s="12">
        <v>826408</v>
      </c>
      <c r="D7" s="11">
        <v>563624.2</v>
      </c>
      <c r="E7" s="12">
        <v>22972.6</v>
      </c>
      <c r="F7" s="11">
        <v>106</v>
      </c>
      <c r="G7" s="13">
        <v>84046</v>
      </c>
      <c r="H7" s="11">
        <v>59103</v>
      </c>
      <c r="I7" s="13">
        <v>6695</v>
      </c>
      <c r="J7" s="25">
        <f t="shared" si="0"/>
        <v>783043.1</v>
      </c>
      <c r="K7" s="25">
        <f t="shared" si="1"/>
        <v>940121.6</v>
      </c>
      <c r="L7" s="26">
        <f>J7-K7</f>
        <v>-157078.5</v>
      </c>
      <c r="P7" s="45"/>
      <c r="Q7" s="45"/>
    </row>
    <row r="8" spans="1:17" ht="13.5" thickBot="1">
      <c r="A8" s="1">
        <v>3</v>
      </c>
      <c r="B8" s="14">
        <v>180621.1</v>
      </c>
      <c r="C8" s="15">
        <v>872658</v>
      </c>
      <c r="D8" s="14">
        <v>606655.7</v>
      </c>
      <c r="E8" s="15">
        <v>30868.3</v>
      </c>
      <c r="F8" s="14">
        <v>42</v>
      </c>
      <c r="G8" s="16">
        <v>55815</v>
      </c>
      <c r="H8" s="14">
        <v>43066</v>
      </c>
      <c r="I8" s="15">
        <v>5610</v>
      </c>
      <c r="J8" s="27">
        <f>B8+D8+F8+H8</f>
        <v>830384.7999999999</v>
      </c>
      <c r="K8" s="28">
        <f t="shared" si="1"/>
        <v>964951.3</v>
      </c>
      <c r="L8" s="29">
        <f>J8-K8</f>
        <v>-134566.50000000012</v>
      </c>
      <c r="P8" s="45"/>
      <c r="Q8" s="45"/>
    </row>
    <row r="9" spans="1:17" ht="12.75">
      <c r="A9" s="4">
        <v>4</v>
      </c>
      <c r="B9" s="11">
        <v>261206.70000000004</v>
      </c>
      <c r="C9" s="12">
        <v>900677.3</v>
      </c>
      <c r="D9" s="11">
        <v>592362.6000000001</v>
      </c>
      <c r="E9" s="12">
        <v>29000.700000000004</v>
      </c>
      <c r="F9" s="11">
        <v>0</v>
      </c>
      <c r="G9" s="13">
        <v>19335</v>
      </c>
      <c r="H9" s="11">
        <v>10845</v>
      </c>
      <c r="I9" s="12">
        <v>8115</v>
      </c>
      <c r="J9" s="30">
        <f t="shared" si="0"/>
        <v>864414.3000000002</v>
      </c>
      <c r="K9" s="25">
        <f t="shared" si="1"/>
        <v>957128</v>
      </c>
      <c r="L9" s="26">
        <f>J9-K9</f>
        <v>-92713.69999999984</v>
      </c>
      <c r="P9" s="45"/>
      <c r="Q9" s="45"/>
    </row>
    <row r="10" spans="1:17" ht="12.75">
      <c r="A10" s="4">
        <v>5</v>
      </c>
      <c r="B10" s="30">
        <v>253455.6</v>
      </c>
      <c r="C10" s="25">
        <v>858107.3999999999</v>
      </c>
      <c r="D10" s="30">
        <v>677663.2999999999</v>
      </c>
      <c r="E10" s="25">
        <v>11604.3</v>
      </c>
      <c r="F10" s="30">
        <v>0</v>
      </c>
      <c r="G10" s="26">
        <v>272</v>
      </c>
      <c r="H10" s="30">
        <v>16630</v>
      </c>
      <c r="I10" s="25">
        <v>720</v>
      </c>
      <c r="J10" s="30">
        <f t="shared" si="0"/>
        <v>947748.8999999999</v>
      </c>
      <c r="K10" s="25">
        <f t="shared" si="1"/>
        <v>870703.7</v>
      </c>
      <c r="L10" s="26">
        <f>J10-K10</f>
        <v>77045.19999999995</v>
      </c>
      <c r="P10" s="45"/>
      <c r="Q10" s="45"/>
    </row>
    <row r="11" spans="1:17" ht="13.5" thickBot="1">
      <c r="A11" s="4">
        <v>6</v>
      </c>
      <c r="B11" s="11">
        <v>114505.99999999999</v>
      </c>
      <c r="C11" s="12">
        <v>1117014.1000000003</v>
      </c>
      <c r="D11" s="11">
        <v>698662.7999999998</v>
      </c>
      <c r="E11" s="12">
        <v>27799.899999999998</v>
      </c>
      <c r="F11" s="11">
        <v>0</v>
      </c>
      <c r="G11" s="13">
        <v>5522</v>
      </c>
      <c r="H11" s="11">
        <v>32340</v>
      </c>
      <c r="I11" s="13">
        <v>1260</v>
      </c>
      <c r="J11" s="25">
        <f t="shared" si="0"/>
        <v>845508.7999999998</v>
      </c>
      <c r="K11" s="25">
        <f t="shared" si="1"/>
        <v>1151596.0000000002</v>
      </c>
      <c r="L11" s="29">
        <f aca="true" t="shared" si="2" ref="L11:L17">J11-K11</f>
        <v>-306087.2000000004</v>
      </c>
      <c r="P11" s="45"/>
      <c r="Q11" s="45"/>
    </row>
    <row r="12" spans="1:17" ht="12.75">
      <c r="A12" s="9">
        <v>7</v>
      </c>
      <c r="B12" s="17">
        <v>74910</v>
      </c>
      <c r="C12" s="18">
        <v>1115264.8</v>
      </c>
      <c r="D12" s="17">
        <v>728645.2999999999</v>
      </c>
      <c r="E12" s="18">
        <v>14709.3</v>
      </c>
      <c r="F12" s="17">
        <v>0</v>
      </c>
      <c r="G12" s="19">
        <v>47761</v>
      </c>
      <c r="H12" s="17">
        <v>61130</v>
      </c>
      <c r="I12" s="19">
        <v>660</v>
      </c>
      <c r="J12" s="31">
        <f t="shared" si="0"/>
        <v>864685.2999999999</v>
      </c>
      <c r="K12" s="31">
        <f t="shared" si="1"/>
        <v>1178395.1</v>
      </c>
      <c r="L12" s="26">
        <f t="shared" si="2"/>
        <v>-313709.80000000016</v>
      </c>
      <c r="P12" s="45"/>
      <c r="Q12" s="45"/>
    </row>
    <row r="13" spans="1:17" ht="12.75">
      <c r="A13" s="4">
        <v>8</v>
      </c>
      <c r="B13" s="11">
        <v>145564.19999999995</v>
      </c>
      <c r="C13" s="12">
        <v>1049804.4</v>
      </c>
      <c r="D13" s="11">
        <v>645553.7000000001</v>
      </c>
      <c r="E13" s="12">
        <v>14541.199999999999</v>
      </c>
      <c r="F13" s="11">
        <v>2300</v>
      </c>
      <c r="G13" s="13">
        <v>12921</v>
      </c>
      <c r="H13" s="11">
        <v>127650</v>
      </c>
      <c r="I13" s="13">
        <v>0</v>
      </c>
      <c r="J13" s="25">
        <f t="shared" si="0"/>
        <v>921067.9</v>
      </c>
      <c r="K13" s="25">
        <f t="shared" si="1"/>
        <v>1077266.5999999999</v>
      </c>
      <c r="L13" s="26">
        <f t="shared" si="2"/>
        <v>-156198.69999999984</v>
      </c>
      <c r="P13" s="45"/>
      <c r="Q13" s="45"/>
    </row>
    <row r="14" spans="1:17" ht="13.5" thickBot="1">
      <c r="A14" s="10">
        <v>9</v>
      </c>
      <c r="B14" s="14">
        <v>116496.2</v>
      </c>
      <c r="C14" s="15">
        <v>1025570.5</v>
      </c>
      <c r="D14" s="14">
        <v>579396.8000000002</v>
      </c>
      <c r="E14" s="15">
        <v>20097.5</v>
      </c>
      <c r="F14" s="14">
        <v>0</v>
      </c>
      <c r="G14" s="16">
        <v>6088</v>
      </c>
      <c r="H14" s="14">
        <v>116825</v>
      </c>
      <c r="I14" s="16">
        <v>0</v>
      </c>
      <c r="J14" s="27">
        <f aca="true" t="shared" si="3" ref="J14:K17">+B14+D14+F14+H14</f>
        <v>812718.0000000001</v>
      </c>
      <c r="K14" s="28">
        <f t="shared" si="3"/>
        <v>1051756</v>
      </c>
      <c r="L14" s="29">
        <f t="shared" si="2"/>
        <v>-239037.99999999988</v>
      </c>
      <c r="P14" s="45"/>
      <c r="Q14" s="45"/>
    </row>
    <row r="15" spans="1:17" ht="12.75">
      <c r="A15" s="4">
        <v>10</v>
      </c>
      <c r="B15" s="11">
        <v>113192.90000000001</v>
      </c>
      <c r="C15" s="12">
        <v>1035205.1</v>
      </c>
      <c r="D15" s="11">
        <v>612027.9</v>
      </c>
      <c r="E15" s="12">
        <v>82719.30000000002</v>
      </c>
      <c r="F15" s="11">
        <v>0</v>
      </c>
      <c r="G15" s="13">
        <v>17228</v>
      </c>
      <c r="H15" s="11">
        <v>3220</v>
      </c>
      <c r="I15" s="13">
        <v>1860</v>
      </c>
      <c r="J15" s="25">
        <f>+B15+D15+F15+H15</f>
        <v>728440.8</v>
      </c>
      <c r="K15" s="25">
        <f>+C15+E15+G15+I15</f>
        <v>1137012.4</v>
      </c>
      <c r="L15" s="26">
        <f>J15-K15</f>
        <v>-408571.59999999986</v>
      </c>
      <c r="P15" s="45"/>
      <c r="Q15" s="45"/>
    </row>
    <row r="16" spans="1:17" ht="12.75">
      <c r="A16" s="4">
        <v>11</v>
      </c>
      <c r="B16" s="11">
        <v>160432.50000000003</v>
      </c>
      <c r="C16" s="12">
        <v>1073811.4999999998</v>
      </c>
      <c r="D16" s="11">
        <v>660261.7999999999</v>
      </c>
      <c r="E16" s="12">
        <v>50402.6</v>
      </c>
      <c r="F16" s="11">
        <v>0</v>
      </c>
      <c r="G16" s="13">
        <v>35413</v>
      </c>
      <c r="H16" s="11">
        <v>35497</v>
      </c>
      <c r="I16" s="13">
        <v>0</v>
      </c>
      <c r="J16" s="25">
        <f t="shared" si="3"/>
        <v>856191.2999999999</v>
      </c>
      <c r="K16" s="25">
        <f t="shared" si="3"/>
        <v>1159627.0999999999</v>
      </c>
      <c r="L16" s="26">
        <f t="shared" si="2"/>
        <v>-303435.79999999993</v>
      </c>
      <c r="P16" s="45"/>
      <c r="Q16" s="45"/>
    </row>
    <row r="17" spans="1:17" ht="12.75">
      <c r="A17" s="5">
        <v>12</v>
      </c>
      <c r="B17" s="20">
        <v>79971.29999999999</v>
      </c>
      <c r="C17" s="21">
        <v>1193059.5</v>
      </c>
      <c r="D17" s="20">
        <v>804052.0000000001</v>
      </c>
      <c r="E17" s="21">
        <v>1082</v>
      </c>
      <c r="F17" s="20">
        <v>935</v>
      </c>
      <c r="G17" s="22">
        <v>43179</v>
      </c>
      <c r="H17" s="20">
        <v>152156</v>
      </c>
      <c r="I17" s="22">
        <v>0</v>
      </c>
      <c r="J17" s="23">
        <f t="shared" si="3"/>
        <v>1037114.3</v>
      </c>
      <c r="K17" s="23">
        <f t="shared" si="3"/>
        <v>1237320.5</v>
      </c>
      <c r="L17" s="24">
        <f t="shared" si="2"/>
        <v>-200206.19999999995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1848922.4</v>
      </c>
      <c r="C18" s="91">
        <f t="shared" si="4"/>
        <v>12097744.700000001</v>
      </c>
      <c r="D18" s="90">
        <f t="shared" si="4"/>
        <v>7861095.199999999</v>
      </c>
      <c r="E18" s="91">
        <f t="shared" si="4"/>
        <v>319431.30000000005</v>
      </c>
      <c r="F18" s="90">
        <f t="shared" si="4"/>
        <v>3392</v>
      </c>
      <c r="G18" s="91">
        <f t="shared" si="4"/>
        <v>402053</v>
      </c>
      <c r="H18" s="90">
        <f t="shared" si="4"/>
        <v>809252</v>
      </c>
      <c r="I18" s="91">
        <f t="shared" si="4"/>
        <v>26660</v>
      </c>
      <c r="J18" s="90">
        <f t="shared" si="4"/>
        <v>10522661.600000001</v>
      </c>
      <c r="K18" s="92">
        <f t="shared" si="4"/>
        <v>12845889</v>
      </c>
      <c r="L18" s="91">
        <f t="shared" si="4"/>
        <v>-2323227.4000000004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13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17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-841808.1</v>
      </c>
      <c r="C23" s="33">
        <f>D6-E6</f>
        <v>678555.5</v>
      </c>
      <c r="D23" s="34">
        <f>F6-G6</f>
        <v>-74464</v>
      </c>
      <c r="E23" s="33">
        <f>H6-I6</f>
        <v>149050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-666198.1</v>
      </c>
      <c r="C24" s="33">
        <f aca="true" t="shared" si="6" ref="C24:C34">D7-E7</f>
        <v>540651.6</v>
      </c>
      <c r="D24" s="34">
        <f aca="true" t="shared" si="7" ref="D24:D34">F7-G7</f>
        <v>-83940</v>
      </c>
      <c r="E24" s="33">
        <f aca="true" t="shared" si="8" ref="E24:E34">H7-I7</f>
        <v>52408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-692036.9</v>
      </c>
      <c r="C25" s="36">
        <f t="shared" si="6"/>
        <v>575787.3999999999</v>
      </c>
      <c r="D25" s="37">
        <f t="shared" si="7"/>
        <v>-55773</v>
      </c>
      <c r="E25" s="36">
        <f t="shared" si="8"/>
        <v>37456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-639470.6</v>
      </c>
      <c r="C26" s="33">
        <f t="shared" si="6"/>
        <v>563361.9000000001</v>
      </c>
      <c r="D26" s="34">
        <f t="shared" si="7"/>
        <v>-19335</v>
      </c>
      <c r="E26" s="33">
        <f t="shared" si="8"/>
        <v>2730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-604651.7999999999</v>
      </c>
      <c r="C27" s="33">
        <f t="shared" si="6"/>
        <v>666058.9999999999</v>
      </c>
      <c r="D27" s="34">
        <f t="shared" si="7"/>
        <v>-272</v>
      </c>
      <c r="E27" s="33">
        <f t="shared" si="8"/>
        <v>15910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-1002508.1000000003</v>
      </c>
      <c r="C28" s="36">
        <f t="shared" si="6"/>
        <v>670862.8999999998</v>
      </c>
      <c r="D28" s="37">
        <f t="shared" si="7"/>
        <v>-5522</v>
      </c>
      <c r="E28" s="36">
        <f t="shared" si="8"/>
        <v>31080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-1040354.8</v>
      </c>
      <c r="C29" s="33">
        <f t="shared" si="6"/>
        <v>713935.9999999999</v>
      </c>
      <c r="D29" s="34">
        <f t="shared" si="7"/>
        <v>-47761</v>
      </c>
      <c r="E29" s="33">
        <f t="shared" si="8"/>
        <v>60470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-904240.2</v>
      </c>
      <c r="C30" s="33">
        <f t="shared" si="6"/>
        <v>631012.5000000001</v>
      </c>
      <c r="D30" s="34">
        <f t="shared" si="7"/>
        <v>-10621</v>
      </c>
      <c r="E30" s="33">
        <f t="shared" si="8"/>
        <v>127650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-909074.3</v>
      </c>
      <c r="C31" s="36">
        <f t="shared" si="6"/>
        <v>559299.3000000002</v>
      </c>
      <c r="D31" s="37">
        <f t="shared" si="7"/>
        <v>-6088</v>
      </c>
      <c r="E31" s="36">
        <f t="shared" si="8"/>
        <v>116825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-922012.2</v>
      </c>
      <c r="C32" s="33">
        <f t="shared" si="6"/>
        <v>529308.6</v>
      </c>
      <c r="D32" s="34">
        <f t="shared" si="7"/>
        <v>-17228</v>
      </c>
      <c r="E32" s="33">
        <f t="shared" si="8"/>
        <v>1360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-913378.9999999998</v>
      </c>
      <c r="C33" s="33">
        <f t="shared" si="6"/>
        <v>609859.2</v>
      </c>
      <c r="D33" s="34">
        <f t="shared" si="7"/>
        <v>-35413</v>
      </c>
      <c r="E33" s="33">
        <f t="shared" si="8"/>
        <v>35497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-1113088.2</v>
      </c>
      <c r="C34" s="36">
        <f t="shared" si="6"/>
        <v>802970.0000000001</v>
      </c>
      <c r="D34" s="37">
        <f t="shared" si="7"/>
        <v>-42244</v>
      </c>
      <c r="E34" s="36">
        <f t="shared" si="8"/>
        <v>152156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-10248822.299999999</v>
      </c>
      <c r="C35" s="39">
        <f>SUM(C23:C34)</f>
        <v>7541663.899999999</v>
      </c>
      <c r="D35" s="40">
        <f>SUM(D23:D34)</f>
        <v>-398661</v>
      </c>
      <c r="E35" s="87">
        <f>SUM(E23:E34)</f>
        <v>782592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18</v>
      </c>
      <c r="C38" s="96"/>
      <c r="D38" s="96"/>
      <c r="E38" s="97"/>
      <c r="G38" s="95" t="s">
        <v>19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-682900.6000000002</v>
      </c>
      <c r="C40" s="33">
        <v>589613.1999999998</v>
      </c>
      <c r="D40" s="34">
        <v>-93971</v>
      </c>
      <c r="E40" s="33">
        <v>33917</v>
      </c>
      <c r="G40" s="30">
        <v>921220.2999999998</v>
      </c>
      <c r="H40" s="26">
        <v>1074561.7000000002</v>
      </c>
      <c r="I40" s="26">
        <v>-153341.40000000037</v>
      </c>
      <c r="J40" s="45"/>
    </row>
    <row r="41" spans="1:10" ht="12.75">
      <c r="A41" s="75">
        <v>2</v>
      </c>
      <c r="B41" s="32">
        <v>-557729.8</v>
      </c>
      <c r="C41" s="33">
        <v>439122.49999999994</v>
      </c>
      <c r="D41" s="34">
        <v>-32643</v>
      </c>
      <c r="E41" s="33">
        <v>9650</v>
      </c>
      <c r="G41" s="30">
        <v>816836.0999999999</v>
      </c>
      <c r="H41" s="26">
        <v>958436.3999999999</v>
      </c>
      <c r="I41" s="26">
        <v>-141600.30000000005</v>
      </c>
      <c r="J41" s="45"/>
    </row>
    <row r="42" spans="1:10" ht="13.5" thickBot="1">
      <c r="A42" s="69">
        <v>3</v>
      </c>
      <c r="B42" s="35">
        <v>-701943.7</v>
      </c>
      <c r="C42" s="36">
        <v>594215.9000000001</v>
      </c>
      <c r="D42" s="37">
        <v>-9519</v>
      </c>
      <c r="E42" s="36">
        <v>680</v>
      </c>
      <c r="G42" s="27">
        <v>701268.8000000002</v>
      </c>
      <c r="H42" s="29">
        <v>817835.6</v>
      </c>
      <c r="I42" s="29">
        <v>-116566.79999999981</v>
      </c>
      <c r="J42" s="45"/>
    </row>
    <row r="43" spans="1:10" ht="12.75">
      <c r="A43" s="75">
        <v>4</v>
      </c>
      <c r="B43" s="32">
        <v>-1131733</v>
      </c>
      <c r="C43" s="33">
        <v>691799.2000000001</v>
      </c>
      <c r="D43" s="34">
        <v>-14471</v>
      </c>
      <c r="E43" s="33">
        <v>96745</v>
      </c>
      <c r="G43" s="30">
        <v>888010.5</v>
      </c>
      <c r="H43" s="26">
        <v>1245670.3</v>
      </c>
      <c r="I43" s="26">
        <v>-357659.80000000005</v>
      </c>
      <c r="J43" s="45"/>
    </row>
    <row r="44" spans="1:10" ht="12.75">
      <c r="A44" s="75">
        <v>5</v>
      </c>
      <c r="B44" s="32">
        <v>-616214</v>
      </c>
      <c r="C44" s="33">
        <v>690764.5</v>
      </c>
      <c r="D44" s="34">
        <v>-4749</v>
      </c>
      <c r="E44" s="33">
        <v>-1291</v>
      </c>
      <c r="G44" s="30">
        <v>1082394.1</v>
      </c>
      <c r="H44" s="26">
        <v>1013883.6</v>
      </c>
      <c r="I44" s="26">
        <v>68510.50000000012</v>
      </c>
      <c r="J44" s="45"/>
    </row>
    <row r="45" spans="1:10" ht="13.5" thickBot="1">
      <c r="A45" s="75">
        <v>6</v>
      </c>
      <c r="B45" s="35">
        <v>-930266.6</v>
      </c>
      <c r="C45" s="36">
        <v>707628.2999999999</v>
      </c>
      <c r="D45" s="37">
        <v>-4634</v>
      </c>
      <c r="E45" s="36">
        <v>15304</v>
      </c>
      <c r="G45" s="27">
        <v>831380.6</v>
      </c>
      <c r="H45" s="29">
        <v>1043348.9</v>
      </c>
      <c r="I45" s="29">
        <v>-211968.30000000005</v>
      </c>
      <c r="J45" s="45"/>
    </row>
    <row r="46" spans="1:10" ht="12.75">
      <c r="A46" s="74">
        <v>7</v>
      </c>
      <c r="B46" s="32">
        <v>-759995.7</v>
      </c>
      <c r="C46" s="33">
        <v>753497.9000000003</v>
      </c>
      <c r="D46" s="34">
        <v>-721</v>
      </c>
      <c r="E46" s="33">
        <v>39438</v>
      </c>
      <c r="G46" s="30">
        <v>896745.5000000002</v>
      </c>
      <c r="H46" s="26">
        <v>864526.2999999999</v>
      </c>
      <c r="I46" s="26">
        <v>32219.200000000303</v>
      </c>
      <c r="J46" s="45"/>
    </row>
    <row r="47" spans="1:10" ht="12.75">
      <c r="A47" s="75">
        <v>8</v>
      </c>
      <c r="B47" s="32">
        <v>-556319.7</v>
      </c>
      <c r="C47" s="33">
        <v>740107.4999999999</v>
      </c>
      <c r="D47" s="34">
        <v>-1168</v>
      </c>
      <c r="E47" s="33">
        <v>62817</v>
      </c>
      <c r="G47" s="30">
        <v>995294.2999999998</v>
      </c>
      <c r="H47" s="26">
        <v>749857.4999999999</v>
      </c>
      <c r="I47" s="26">
        <v>245436.79999999993</v>
      </c>
      <c r="J47" s="45"/>
    </row>
    <row r="48" spans="1:10" ht="13.5" thickBot="1">
      <c r="A48" s="69">
        <v>9</v>
      </c>
      <c r="B48" s="35">
        <v>-526112</v>
      </c>
      <c r="C48" s="36">
        <v>457733.9</v>
      </c>
      <c r="D48" s="37">
        <v>-3663</v>
      </c>
      <c r="E48" s="36">
        <v>48290</v>
      </c>
      <c r="G48" s="27">
        <v>715038.2</v>
      </c>
      <c r="H48" s="29">
        <v>738789.3</v>
      </c>
      <c r="I48" s="29">
        <v>-23751.100000000093</v>
      </c>
      <c r="J48" s="45"/>
    </row>
    <row r="49" spans="1:10" ht="12.75">
      <c r="A49" s="75">
        <v>10</v>
      </c>
      <c r="B49" s="32">
        <v>-648582.8</v>
      </c>
      <c r="C49" s="33">
        <v>374225.2</v>
      </c>
      <c r="D49" s="34">
        <v>-13339</v>
      </c>
      <c r="E49" s="33">
        <v>15470</v>
      </c>
      <c r="G49" s="30">
        <v>647167.1000000001</v>
      </c>
      <c r="H49" s="26">
        <v>919393.7000000001</v>
      </c>
      <c r="I49" s="26">
        <v>-272226.6</v>
      </c>
      <c r="J49" s="45"/>
    </row>
    <row r="50" spans="1:10" ht="12.75">
      <c r="A50" s="75">
        <v>11</v>
      </c>
      <c r="B50" s="32">
        <v>-598332.1</v>
      </c>
      <c r="C50" s="33">
        <v>507295.10000000003</v>
      </c>
      <c r="D50" s="34">
        <v>-15968</v>
      </c>
      <c r="E50" s="33">
        <v>54835</v>
      </c>
      <c r="G50" s="30">
        <v>883401.1000000001</v>
      </c>
      <c r="H50" s="26">
        <v>935571.1</v>
      </c>
      <c r="I50" s="26">
        <v>-52169.99999999988</v>
      </c>
      <c r="J50" s="45"/>
    </row>
    <row r="51" spans="1:10" ht="13.5" thickBot="1">
      <c r="A51" s="69">
        <v>12</v>
      </c>
      <c r="B51" s="35">
        <v>-691684.9999999998</v>
      </c>
      <c r="C51" s="36">
        <v>569424.6</v>
      </c>
      <c r="D51" s="37">
        <v>-29455</v>
      </c>
      <c r="E51" s="36">
        <v>84978</v>
      </c>
      <c r="G51" s="43">
        <v>1001633.6</v>
      </c>
      <c r="H51" s="44">
        <v>1068370.9999999998</v>
      </c>
      <c r="I51" s="44">
        <v>-66737.39999999979</v>
      </c>
      <c r="J51" s="45"/>
    </row>
    <row r="52" spans="1:10" ht="13.5" thickBot="1">
      <c r="A52" s="69" t="s">
        <v>0</v>
      </c>
      <c r="B52" s="76">
        <f>SUM(B40:B51)</f>
        <v>-8401815</v>
      </c>
      <c r="C52" s="76">
        <f>SUM(C40:C51)</f>
        <v>7115427.8</v>
      </c>
      <c r="D52" s="76">
        <f>SUM(D40:D51)</f>
        <v>-224301</v>
      </c>
      <c r="E52" s="77">
        <f>SUM(E40:E51)</f>
        <v>460833</v>
      </c>
      <c r="G52" s="78">
        <f>SUM(G40:G51)</f>
        <v>10380390.2</v>
      </c>
      <c r="H52" s="82">
        <f>SUM(H40:H51)</f>
        <v>11430245.399999999</v>
      </c>
      <c r="I52" s="79">
        <f>SUM(I40:I51)</f>
        <v>-1049855.1999999997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9.75390625" style="47" bestFit="1" customWidth="1"/>
    <col min="2" max="2" width="10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20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2015</v>
      </c>
      <c r="C3" s="51">
        <v>2014</v>
      </c>
      <c r="D3" s="48">
        <v>2015</v>
      </c>
      <c r="E3" s="51">
        <v>2014</v>
      </c>
      <c r="F3" s="48">
        <v>2015</v>
      </c>
      <c r="G3" s="51">
        <v>2014</v>
      </c>
      <c r="H3" s="48">
        <v>2015</v>
      </c>
      <c r="I3" s="88">
        <v>2014</v>
      </c>
    </row>
    <row r="4" spans="1:9" ht="12.75">
      <c r="A4" s="53">
        <v>1</v>
      </c>
      <c r="B4" s="49">
        <f>Hárok1!B23</f>
        <v>-841808.1</v>
      </c>
      <c r="C4" s="52">
        <f>Hárok1!B40</f>
        <v>-682900.6000000002</v>
      </c>
      <c r="D4" s="50">
        <f>Hárok1!C23</f>
        <v>678555.5</v>
      </c>
      <c r="E4" s="50">
        <f>Hárok1!C40</f>
        <v>589613.1999999998</v>
      </c>
      <c r="F4" s="49">
        <f>Hárok1!D23</f>
        <v>-74464</v>
      </c>
      <c r="G4" s="52">
        <f>Hárok1!D40</f>
        <v>-93971</v>
      </c>
      <c r="H4" s="49">
        <f>Hárok1!E23</f>
        <v>149050</v>
      </c>
      <c r="I4" s="54">
        <f>Hárok1!E40</f>
        <v>33917</v>
      </c>
    </row>
    <row r="5" spans="1:9" ht="12.75">
      <c r="A5" s="53">
        <v>2</v>
      </c>
      <c r="B5" s="49">
        <f>Hárok1!B24</f>
        <v>-666198.1</v>
      </c>
      <c r="C5" s="52">
        <f>Hárok1!B41</f>
        <v>-557729.8</v>
      </c>
      <c r="D5" s="50">
        <f>Hárok1!C24</f>
        <v>540651.6</v>
      </c>
      <c r="E5" s="50">
        <f>Hárok1!C41</f>
        <v>439122.49999999994</v>
      </c>
      <c r="F5" s="49">
        <f>Hárok1!D24</f>
        <v>-83940</v>
      </c>
      <c r="G5" s="52">
        <f>Hárok1!D41</f>
        <v>-32643</v>
      </c>
      <c r="H5" s="49">
        <f>Hárok1!E24</f>
        <v>52408</v>
      </c>
      <c r="I5" s="54">
        <f>Hárok1!E41</f>
        <v>9650</v>
      </c>
    </row>
    <row r="6" spans="1:9" ht="12.75">
      <c r="A6" s="53">
        <v>3</v>
      </c>
      <c r="B6" s="49">
        <f>Hárok1!B25</f>
        <v>-692036.9</v>
      </c>
      <c r="C6" s="52">
        <f>Hárok1!B42</f>
        <v>-701943.7</v>
      </c>
      <c r="D6" s="50">
        <f>Hárok1!C25</f>
        <v>575787.3999999999</v>
      </c>
      <c r="E6" s="50">
        <f>Hárok1!C42</f>
        <v>594215.9000000001</v>
      </c>
      <c r="F6" s="49">
        <f>Hárok1!D25</f>
        <v>-55773</v>
      </c>
      <c r="G6" s="52">
        <f>Hárok1!D42</f>
        <v>-9519</v>
      </c>
      <c r="H6" s="49">
        <f>Hárok1!E25</f>
        <v>37456</v>
      </c>
      <c r="I6" s="54">
        <f>Hárok1!E42</f>
        <v>680</v>
      </c>
    </row>
    <row r="7" spans="1:9" ht="12.75">
      <c r="A7" s="53">
        <v>4</v>
      </c>
      <c r="B7" s="49">
        <f>Hárok1!B26</f>
        <v>-639470.6</v>
      </c>
      <c r="C7" s="52">
        <f>Hárok1!B43</f>
        <v>-1131733</v>
      </c>
      <c r="D7" s="50">
        <f>Hárok1!C26</f>
        <v>563361.9000000001</v>
      </c>
      <c r="E7" s="50">
        <f>Hárok1!C43</f>
        <v>691799.2000000001</v>
      </c>
      <c r="F7" s="49">
        <f>Hárok1!D26</f>
        <v>-19335</v>
      </c>
      <c r="G7" s="52">
        <f>Hárok1!D43</f>
        <v>-14471</v>
      </c>
      <c r="H7" s="49">
        <f>Hárok1!E26</f>
        <v>2730</v>
      </c>
      <c r="I7" s="54">
        <f>Hárok1!E43</f>
        <v>96745</v>
      </c>
    </row>
    <row r="8" spans="1:9" ht="12.75">
      <c r="A8" s="53">
        <v>5</v>
      </c>
      <c r="B8" s="49">
        <f>Hárok1!B27</f>
        <v>-604651.7999999999</v>
      </c>
      <c r="C8" s="52">
        <f>Hárok1!B44</f>
        <v>-616214</v>
      </c>
      <c r="D8" s="50">
        <f>Hárok1!C27</f>
        <v>666058.9999999999</v>
      </c>
      <c r="E8" s="50">
        <f>Hárok1!C44</f>
        <v>690764.5</v>
      </c>
      <c r="F8" s="49">
        <f>Hárok1!D27</f>
        <v>-272</v>
      </c>
      <c r="G8" s="52">
        <f>Hárok1!D44</f>
        <v>-4749</v>
      </c>
      <c r="H8" s="49">
        <f>Hárok1!E27</f>
        <v>15910</v>
      </c>
      <c r="I8" s="54">
        <f>Hárok1!E44</f>
        <v>-1291</v>
      </c>
    </row>
    <row r="9" spans="1:9" ht="12.75">
      <c r="A9" s="53">
        <v>6</v>
      </c>
      <c r="B9" s="49">
        <f>Hárok1!B28</f>
        <v>-1002508.1000000003</v>
      </c>
      <c r="C9" s="52">
        <f>Hárok1!B45</f>
        <v>-930266.6</v>
      </c>
      <c r="D9" s="50">
        <f>Hárok1!C28</f>
        <v>670862.8999999998</v>
      </c>
      <c r="E9" s="50">
        <f>Hárok1!C45</f>
        <v>707628.2999999999</v>
      </c>
      <c r="F9" s="49">
        <f>Hárok1!D28</f>
        <v>-5522</v>
      </c>
      <c r="G9" s="52">
        <f>Hárok1!D45</f>
        <v>-4634</v>
      </c>
      <c r="H9" s="49">
        <f>Hárok1!E28</f>
        <v>31080</v>
      </c>
      <c r="I9" s="54">
        <f>Hárok1!E45</f>
        <v>15304</v>
      </c>
    </row>
    <row r="10" spans="1:9" ht="12.75">
      <c r="A10" s="53">
        <v>7</v>
      </c>
      <c r="B10" s="49">
        <f>Hárok1!B29</f>
        <v>-1040354.8</v>
      </c>
      <c r="C10" s="52">
        <f>Hárok1!B46</f>
        <v>-759995.7</v>
      </c>
      <c r="D10" s="50">
        <f>Hárok1!C29</f>
        <v>713935.9999999999</v>
      </c>
      <c r="E10" s="50">
        <f>Hárok1!C46</f>
        <v>753497.9000000003</v>
      </c>
      <c r="F10" s="49">
        <f>Hárok1!D29</f>
        <v>-47761</v>
      </c>
      <c r="G10" s="52">
        <f>Hárok1!D46</f>
        <v>-721</v>
      </c>
      <c r="H10" s="49">
        <f>Hárok1!E29</f>
        <v>60470</v>
      </c>
      <c r="I10" s="54">
        <f>Hárok1!E46</f>
        <v>39438</v>
      </c>
    </row>
    <row r="11" spans="1:9" ht="12.75">
      <c r="A11" s="53">
        <v>8</v>
      </c>
      <c r="B11" s="49">
        <f>Hárok1!B30</f>
        <v>-904240.2</v>
      </c>
      <c r="C11" s="52">
        <f>Hárok1!B47</f>
        <v>-556319.7</v>
      </c>
      <c r="D11" s="50">
        <f>Hárok1!C30</f>
        <v>631012.5000000001</v>
      </c>
      <c r="E11" s="50">
        <f>Hárok1!C47</f>
        <v>740107.4999999999</v>
      </c>
      <c r="F11" s="49">
        <f>Hárok1!D30</f>
        <v>-10621</v>
      </c>
      <c r="G11" s="52">
        <f>Hárok1!D47</f>
        <v>-1168</v>
      </c>
      <c r="H11" s="49">
        <f>Hárok1!E30</f>
        <v>127650</v>
      </c>
      <c r="I11" s="54">
        <f>Hárok1!E47</f>
        <v>62817</v>
      </c>
    </row>
    <row r="12" spans="1:9" ht="12.75">
      <c r="A12" s="53">
        <v>9</v>
      </c>
      <c r="B12" s="49">
        <f>Hárok1!B31</f>
        <v>-909074.3</v>
      </c>
      <c r="C12" s="52">
        <f>Hárok1!B48</f>
        <v>-526112</v>
      </c>
      <c r="D12" s="50">
        <f>Hárok1!C31</f>
        <v>559299.3000000002</v>
      </c>
      <c r="E12" s="50">
        <f>Hárok1!C48</f>
        <v>457733.9</v>
      </c>
      <c r="F12" s="49">
        <f>Hárok1!D31</f>
        <v>-6088</v>
      </c>
      <c r="G12" s="52">
        <f>Hárok1!D48</f>
        <v>-3663</v>
      </c>
      <c r="H12" s="49">
        <f>Hárok1!E31</f>
        <v>116825</v>
      </c>
      <c r="I12" s="54">
        <f>Hárok1!E48</f>
        <v>48290</v>
      </c>
    </row>
    <row r="13" spans="1:9" ht="12.75">
      <c r="A13" s="53">
        <v>10</v>
      </c>
      <c r="B13" s="49">
        <f>Hárok1!B32</f>
        <v>-922012.2</v>
      </c>
      <c r="C13" s="52">
        <f>Hárok1!B49</f>
        <v>-648582.8</v>
      </c>
      <c r="D13" s="50">
        <f>Hárok1!C32</f>
        <v>529308.6</v>
      </c>
      <c r="E13" s="50">
        <f>Hárok1!C49</f>
        <v>374225.2</v>
      </c>
      <c r="F13" s="49">
        <f>Hárok1!D32</f>
        <v>-17228</v>
      </c>
      <c r="G13" s="52">
        <f>Hárok1!D49</f>
        <v>-13339</v>
      </c>
      <c r="H13" s="49">
        <f>Hárok1!E32</f>
        <v>1360</v>
      </c>
      <c r="I13" s="54">
        <f>Hárok1!E49</f>
        <v>15470</v>
      </c>
    </row>
    <row r="14" spans="1:9" ht="12.75">
      <c r="A14" s="53">
        <v>11</v>
      </c>
      <c r="B14" s="49">
        <f>Hárok1!B33</f>
        <v>-913378.9999999998</v>
      </c>
      <c r="C14" s="52">
        <f>Hárok1!B50</f>
        <v>-598332.1</v>
      </c>
      <c r="D14" s="50">
        <f>Hárok1!C33</f>
        <v>609859.2</v>
      </c>
      <c r="E14" s="50">
        <f>Hárok1!C50</f>
        <v>507295.10000000003</v>
      </c>
      <c r="F14" s="49">
        <f>Hárok1!D33</f>
        <v>-35413</v>
      </c>
      <c r="G14" s="52">
        <f>Hárok1!D50</f>
        <v>-15968</v>
      </c>
      <c r="H14" s="49">
        <f>Hárok1!E33</f>
        <v>35497</v>
      </c>
      <c r="I14" s="54">
        <f>Hárok1!E50</f>
        <v>54835</v>
      </c>
    </row>
    <row r="15" spans="1:9" ht="12.75">
      <c r="A15" s="60">
        <v>12</v>
      </c>
      <c r="B15" s="62">
        <f>Hárok1!B34</f>
        <v>-1113088.2</v>
      </c>
      <c r="C15" s="63">
        <f>Hárok1!B51</f>
        <v>-691684.9999999998</v>
      </c>
      <c r="D15" s="64">
        <f>Hárok1!C34</f>
        <v>802970.0000000001</v>
      </c>
      <c r="E15" s="64">
        <f>Hárok1!C51</f>
        <v>569424.6</v>
      </c>
      <c r="F15" s="62">
        <f>Hárok1!D34</f>
        <v>-42244</v>
      </c>
      <c r="G15" s="63">
        <f>Hárok1!D51</f>
        <v>-29455</v>
      </c>
      <c r="H15" s="62">
        <f>Hárok1!E34</f>
        <v>152156</v>
      </c>
      <c r="I15" s="65">
        <f>Hárok1!E51</f>
        <v>84978</v>
      </c>
    </row>
    <row r="16" spans="1:9" ht="13.5" thickBot="1">
      <c r="A16" s="61" t="s">
        <v>0</v>
      </c>
      <c r="B16" s="55">
        <f>SUM(B4:B15)</f>
        <v>-10248822.299999999</v>
      </c>
      <c r="C16" s="56">
        <f aca="true" t="shared" si="0" ref="C16:I16">SUM(C4:C15)</f>
        <v>-8401815</v>
      </c>
      <c r="D16" s="57">
        <f t="shared" si="0"/>
        <v>7541663.899999999</v>
      </c>
      <c r="E16" s="57">
        <f t="shared" si="0"/>
        <v>7115427.8</v>
      </c>
      <c r="F16" s="55">
        <f t="shared" si="0"/>
        <v>-398661</v>
      </c>
      <c r="G16" s="56">
        <f t="shared" si="0"/>
        <v>-224301</v>
      </c>
      <c r="H16" s="55">
        <f t="shared" si="0"/>
        <v>782592</v>
      </c>
      <c r="I16" s="58">
        <f t="shared" si="0"/>
        <v>460833</v>
      </c>
    </row>
    <row r="18" ht="12.75">
      <c r="A18" s="89" t="s">
        <v>21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zoomScalePageLayoutView="0" workbookViewId="0" topLeftCell="A1">
      <selection activeCell="T8" sqref="T8"/>
    </sheetView>
  </sheetViews>
  <sheetFormatPr defaultColWidth="9.00390625" defaultRowHeight="12.75"/>
  <cols>
    <col min="18" max="18" width="8.00390625" style="0" customWidth="1"/>
  </cols>
  <sheetData>
    <row r="1" spans="1:18" ht="18.75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2021-12-21T10:23:44Z</dcterms:modified>
  <cp:category/>
  <cp:version/>
  <cp:contentType/>
  <cp:contentStatus/>
</cp:coreProperties>
</file>