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<sst xmlns="http://schemas.openxmlformats.org/spreadsheetml/2006/main" count="52" uniqueCount="22">
  <si>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</si>
  <si>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</si>
  <si>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</si>
  <si>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</si>
  <si>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</si>
  <si>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</si>
  <si>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</si>
  <si>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</si>
  <si>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</si>
  <si>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</si>
  <si>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</si>
  <si>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</si>
  <si>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</si>
  <si>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</si>
  <si>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</si>
  <si>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</si>
  <si>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</si>
  <si>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</si>
  <si>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t>SALDO (Balance) 2019</t>
  </si>
  <si>
    <t>Rok (Year) 2019</t>
  </si>
  <si>
    <r>
      <t xml:space="preserve">Rok (Year) </t>
    </r>
    <r>
      <rPr>
        <b/>
        <sz val="14"/>
        <color indexed="60"/>
        <rFont val="Arial CE"/>
        <family val="0"/>
      </rPr>
      <t>2021</t>
    </r>
  </si>
  <si>
    <t>SALDO  (Balance)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</si>
</sst>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10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-460919.9250000003</c:v>
                </c:pt>
                <c:pt idx="1">
                  <c:v>-356310.15</c:v>
                </c:pt>
                <c:pt idx="2">
                  <c:v>-588025.4999999997</c:v>
                </c:pt>
                <c:pt idx="3">
                  <c:v>-683843.7999999999</c:v>
                </c:pt>
                <c:pt idx="4">
                  <c:v>-340196.57500000007</c:v>
                </c:pt>
                <c:pt idx="5">
                  <c:v>-544566.2749999998</c:v>
                </c:pt>
                <c:pt idx="6">
                  <c:v>-754326.6500000004</c:v>
                </c:pt>
                <c:pt idx="7">
                  <c:v>-731063.3749999993</c:v>
                </c:pt>
                <c:pt idx="8">
                  <c:v>-792137.15</c:v>
                </c:pt>
                <c:pt idx="9">
                  <c:v>-1184871.1750000007</c:v>
                </c:pt>
                <c:pt idx="10">
                  <c:v>-1149407.2500000014</c:v>
                </c:pt>
                <c:pt idx="11">
                  <c:v>-982556.8499999992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-1264508.974999999</c:v>
                </c:pt>
                <c:pt idx="1">
                  <c:v>-947347.6499999997</c:v>
                </c:pt>
                <c:pt idx="2">
                  <c:v>-751435.0750000003</c:v>
                </c:pt>
                <c:pt idx="3">
                  <c:v>-681020.1249999983</c:v>
                </c:pt>
                <c:pt idx="4">
                  <c:v>-724264.5500000003</c:v>
                </c:pt>
                <c:pt idx="5">
                  <c:v>-567182.1499999992</c:v>
                </c:pt>
                <c:pt idx="6">
                  <c:v>-789355.4250000002</c:v>
                </c:pt>
                <c:pt idx="7">
                  <c:v>-661653.6500000001</c:v>
                </c:pt>
                <c:pt idx="8">
                  <c:v>-544700.1750000003</c:v>
                </c:pt>
                <c:pt idx="9">
                  <c:v>-852950.3250000003</c:v>
                </c:pt>
                <c:pt idx="10">
                  <c:v>-996229.5000000002</c:v>
                </c:pt>
                <c:pt idx="11">
                  <c:v>-942455.8749999999</c:v>
                </c:pt>
              </c:numCache>
            </c:numRef>
          </c:val>
        </c:ser>
        <c:axId val="23551144"/>
        <c:axId val="37729417"/>
      </c:barChart>
      <c:catAx>
        <c:axId val="2355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729417"/>
        <c:crosses val="autoZero"/>
        <c:auto val="1"/>
        <c:lblOffset val="0"/>
        <c:tickLblSkip val="1"/>
        <c:noMultiLvlLbl val="0"/>
      </c:catAx>
      <c:valAx>
        <c:axId val="37729417"/>
        <c:scaling>
          <c:orientation val="minMax"/>
          <c:min val="-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1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605396.3219999996</c:v>
                </c:pt>
                <c:pt idx="1">
                  <c:v>502817.0580000001</c:v>
                </c:pt>
                <c:pt idx="2">
                  <c:v>671978.2649999999</c:v>
                </c:pt>
                <c:pt idx="3">
                  <c:v>842403.0020000009</c:v>
                </c:pt>
                <c:pt idx="4">
                  <c:v>443421.42200000014</c:v>
                </c:pt>
                <c:pt idx="5">
                  <c:v>667716.7220000003</c:v>
                </c:pt>
                <c:pt idx="6">
                  <c:v>984257.3799999997</c:v>
                </c:pt>
                <c:pt idx="7">
                  <c:v>907186.7030000006</c:v>
                </c:pt>
                <c:pt idx="8">
                  <c:v>1110898.2410000002</c:v>
                </c:pt>
                <c:pt idx="9">
                  <c:v>1392279.8479999998</c:v>
                </c:pt>
                <c:pt idx="10">
                  <c:v>1309247.2049999996</c:v>
                </c:pt>
                <c:pt idx="11">
                  <c:v>1175627.0190000003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1067480.1120000002</c:v>
                </c:pt>
                <c:pt idx="1">
                  <c:v>912149.0820000006</c:v>
                </c:pt>
                <c:pt idx="2">
                  <c:v>783017.2910000003</c:v>
                </c:pt>
                <c:pt idx="3">
                  <c:v>632068.6410000002</c:v>
                </c:pt>
                <c:pt idx="4">
                  <c:v>667162.9449999994</c:v>
                </c:pt>
                <c:pt idx="5">
                  <c:v>651754.6429999999</c:v>
                </c:pt>
                <c:pt idx="6">
                  <c:v>760368.1540000009</c:v>
                </c:pt>
                <c:pt idx="7">
                  <c:v>667944.6789999997</c:v>
                </c:pt>
                <c:pt idx="8">
                  <c:v>563718.3560000003</c:v>
                </c:pt>
                <c:pt idx="9">
                  <c:v>664481.6460000005</c:v>
                </c:pt>
                <c:pt idx="10">
                  <c:v>913950.1899999997</c:v>
                </c:pt>
                <c:pt idx="11">
                  <c:v>910480.2889999993</c:v>
                </c:pt>
              </c:numCache>
            </c:numRef>
          </c:val>
        </c:ser>
        <c:axId val="20720374"/>
        <c:axId val="929407"/>
      </c:barChart>
      <c:catAx>
        <c:axId val="2072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929407"/>
        <c:crosses val="autoZero"/>
        <c:auto val="1"/>
        <c:lblOffset val="0"/>
        <c:tickLblSkip val="1"/>
        <c:noMultiLvlLbl val="0"/>
      </c:catAx>
      <c:valAx>
        <c:axId val="92940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20374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-287337.99999999994</c:v>
                </c:pt>
                <c:pt idx="1">
                  <c:v>-157547.69999999992</c:v>
                </c:pt>
                <c:pt idx="2">
                  <c:v>-228441.89999999976</c:v>
                </c:pt>
                <c:pt idx="3">
                  <c:v>-406042.1999999995</c:v>
                </c:pt>
                <c:pt idx="4">
                  <c:v>-117752.59999999995</c:v>
                </c:pt>
                <c:pt idx="5">
                  <c:v>-212627.29999999973</c:v>
                </c:pt>
                <c:pt idx="6">
                  <c:v>-397826.19999999955</c:v>
                </c:pt>
                <c:pt idx="7">
                  <c:v>-409369</c:v>
                </c:pt>
                <c:pt idx="8">
                  <c:v>-524163.2000000002</c:v>
                </c:pt>
                <c:pt idx="9">
                  <c:v>-706343.1000000002</c:v>
                </c:pt>
                <c:pt idx="10">
                  <c:v>-597388.4999999998</c:v>
                </c:pt>
                <c:pt idx="11">
                  <c:v>-504089.8000000002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-576255.4999999999</c:v>
                </c:pt>
                <c:pt idx="1">
                  <c:v>-394800.9</c:v>
                </c:pt>
                <c:pt idx="2">
                  <c:v>-234639.89999999985</c:v>
                </c:pt>
                <c:pt idx="3">
                  <c:v>-207330.00000000035</c:v>
                </c:pt>
                <c:pt idx="4">
                  <c:v>-192057.89999999985</c:v>
                </c:pt>
                <c:pt idx="5">
                  <c:v>-100662.40000000011</c:v>
                </c:pt>
                <c:pt idx="6">
                  <c:v>-194282.99999999997</c:v>
                </c:pt>
                <c:pt idx="7">
                  <c:v>-135521.40000000008</c:v>
                </c:pt>
                <c:pt idx="8">
                  <c:v>-156652.90000000005</c:v>
                </c:pt>
                <c:pt idx="9">
                  <c:v>-172525.30000000013</c:v>
                </c:pt>
                <c:pt idx="10">
                  <c:v>-322665.7999999998</c:v>
                </c:pt>
                <c:pt idx="11">
                  <c:v>-374699.39999999997</c:v>
                </c:pt>
              </c:numCache>
            </c:numRef>
          </c:val>
        </c:ser>
        <c:axId val="12082292"/>
        <c:axId val="22852069"/>
      </c:barChart>
      <c:catAx>
        <c:axId val="1208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2852069"/>
        <c:crosses val="autoZero"/>
        <c:auto val="1"/>
        <c:lblOffset val="0"/>
        <c:tickLblSkip val="1"/>
        <c:noMultiLvlLbl val="0"/>
      </c:catAx>
      <c:valAx>
        <c:axId val="2285206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179494.9499999999</c:v>
                </c:pt>
                <c:pt idx="1">
                  <c:v>144439.50000000003</c:v>
                </c:pt>
                <c:pt idx="2">
                  <c:v>94460.47499999999</c:v>
                </c:pt>
                <c:pt idx="3">
                  <c:v>119487.72499999999</c:v>
                </c:pt>
                <c:pt idx="4">
                  <c:v>-73347.32499999994</c:v>
                </c:pt>
                <c:pt idx="5">
                  <c:v>858.4499999999971</c:v>
                </c:pt>
                <c:pt idx="6">
                  <c:v>144461.87500000006</c:v>
                </c:pt>
                <c:pt idx="7">
                  <c:v>271728.05000000005</c:v>
                </c:pt>
                <c:pt idx="8">
                  <c:v>194809.64999999976</c:v>
                </c:pt>
                <c:pt idx="9">
                  <c:v>222017.47499999974</c:v>
                </c:pt>
                <c:pt idx="10">
                  <c:v>275236.0499999998</c:v>
                </c:pt>
                <c:pt idx="11">
                  <c:v>146069.99999999988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527050.9750000002</c:v>
                </c:pt>
                <c:pt idx="1">
                  <c:v>484933.35000000003</c:v>
                </c:pt>
                <c:pt idx="2">
                  <c:v>247896.92499999978</c:v>
                </c:pt>
                <c:pt idx="3">
                  <c:v>265874.4000000001</c:v>
                </c:pt>
                <c:pt idx="4">
                  <c:v>247588.07500000016</c:v>
                </c:pt>
                <c:pt idx="5">
                  <c:v>96796.02499999992</c:v>
                </c:pt>
                <c:pt idx="6">
                  <c:v>253149.57499999998</c:v>
                </c:pt>
                <c:pt idx="7">
                  <c:v>177906.5249999999</c:v>
                </c:pt>
                <c:pt idx="8">
                  <c:v>32540.850000000006</c:v>
                </c:pt>
                <c:pt idx="9">
                  <c:v>268504.3750000001</c:v>
                </c:pt>
                <c:pt idx="10">
                  <c:v>332853.4999999997</c:v>
                </c:pt>
                <c:pt idx="11">
                  <c:v>336153.4749999998</c:v>
                </c:pt>
              </c:numCache>
            </c:numRef>
          </c:val>
        </c:ser>
        <c:axId val="28641442"/>
        <c:axId val="36794427"/>
      </c:barChart>
      <c:catAx>
        <c:axId val="2864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794427"/>
        <c:crosses val="autoZero"/>
        <c:auto val="1"/>
        <c:lblOffset val="0"/>
        <c:tickLblSkip val="1"/>
        <c:noMultiLvlLbl val="0"/>
      </c:catAx>
      <c:valAx>
        <c:axId val="3679442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4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N26" sqref="N26"/>
    </sheetView>
  </sheetViews>
  <sheetFormatPr defaultColWidth="12.25390625" defaultRowHeight="12.75"/>
  <cols>
    <col min="1" max="1" width="10.25390625" style="0" customWidth="1"/>
    <col min="2" max="2" width="11.87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4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88128.84999999996</v>
      </c>
      <c r="C6" s="12">
        <v>549048.7750000003</v>
      </c>
      <c r="D6" s="11">
        <v>609880.1959999995</v>
      </c>
      <c r="E6" s="12">
        <v>4483.874000000002</v>
      </c>
      <c r="F6" s="11">
        <v>2818.4</v>
      </c>
      <c r="G6" s="13">
        <v>290156.39999999997</v>
      </c>
      <c r="H6" s="11">
        <v>193466.4749999999</v>
      </c>
      <c r="I6" s="13">
        <v>13971.524999999994</v>
      </c>
      <c r="J6" s="25">
        <f>+B6+D6+F6+H6</f>
        <v>894293.9209999994</v>
      </c>
      <c r="K6" s="25">
        <f>+C6+E6+G6+I6</f>
        <v>857660.5740000001</v>
      </c>
      <c r="L6" s="26">
        <f>J6-K6</f>
        <v>36633.34699999925</v>
      </c>
      <c r="P6" s="45"/>
      <c r="Q6" s="45"/>
    </row>
    <row r="7" spans="1:17" ht="12.75">
      <c r="A7" s="4">
        <v>2</v>
      </c>
      <c r="B7" s="11">
        <v>66888.49999999997</v>
      </c>
      <c r="C7" s="12">
        <v>423198.65</v>
      </c>
      <c r="D7" s="11">
        <v>524327.2810000001</v>
      </c>
      <c r="E7" s="12">
        <v>21510.222999999998</v>
      </c>
      <c r="F7" s="11">
        <v>13537.899999999996</v>
      </c>
      <c r="G7" s="13">
        <v>171085.59999999992</v>
      </c>
      <c r="H7" s="11">
        <v>167356.15000000005</v>
      </c>
      <c r="I7" s="13">
        <v>22916.65000000002</v>
      </c>
      <c r="J7" s="25">
        <f>+B7+D7+F7+H7</f>
        <v>772109.8310000001</v>
      </c>
      <c r="K7" s="25">
        <f>+C7+E7+G7+I7</f>
        <v>638711.123</v>
      </c>
      <c r="L7" s="26">
        <f>J7-K7</f>
        <v>133398.7080000001</v>
      </c>
      <c r="P7" s="45"/>
      <c r="Q7" s="45"/>
    </row>
    <row r="8" spans="1:17" ht="13.5" thickBot="1">
      <c r="A8" s="1">
        <v>3</v>
      </c>
      <c r="B8" s="14">
        <v>17814.100000000006</v>
      </c>
      <c r="C8" s="15">
        <v>605839.5999999996</v>
      </c>
      <c r="D8" s="14">
        <v>672742.2049999998</v>
      </c>
      <c r="E8" s="15">
        <v>763.9399999999999</v>
      </c>
      <c r="F8" s="14">
        <v>12147.299999999994</v>
      </c>
      <c r="G8" s="16">
        <v>240589.19999999975</v>
      </c>
      <c r="H8" s="14">
        <v>129594.32500000001</v>
      </c>
      <c r="I8" s="15">
        <v>35133.85000000002</v>
      </c>
      <c r="J8" s="27">
        <f aca="true" t="shared" si="0" ref="J8:J17">+B8+D8+F8+H8</f>
        <v>832297.9299999999</v>
      </c>
      <c r="K8" s="28">
        <f aca="true" t="shared" si="1" ref="K8:K17">+C8+E8+G8+I8</f>
        <v>882326.5899999993</v>
      </c>
      <c r="L8" s="29">
        <f aca="true" t="shared" si="2" ref="L8:L17">J8-K8</f>
        <v>-50028.659999999334</v>
      </c>
      <c r="P8" s="45"/>
      <c r="Q8" s="45"/>
    </row>
    <row r="9" spans="1:17" ht="12.75">
      <c r="A9" s="4">
        <v>4</v>
      </c>
      <c r="B9" s="11">
        <v>7545.450000000003</v>
      </c>
      <c r="C9" s="12">
        <v>691389.2499999999</v>
      </c>
      <c r="D9" s="11">
        <v>844799.4470000009</v>
      </c>
      <c r="E9" s="12">
        <v>2396.4449999999993</v>
      </c>
      <c r="F9" s="11">
        <v>2132.2999999999993</v>
      </c>
      <c r="G9" s="13">
        <v>408174.4999999995</v>
      </c>
      <c r="H9" s="11">
        <v>127137.775</v>
      </c>
      <c r="I9" s="12">
        <v>7650.049999999999</v>
      </c>
      <c r="J9" s="30">
        <f t="shared" si="0"/>
        <v>981614.9720000009</v>
      </c>
      <c r="K9" s="25">
        <f t="shared" si="1"/>
        <v>1109610.2449999994</v>
      </c>
      <c r="L9" s="26">
        <f t="shared" si="2"/>
        <v>-127995.27299999853</v>
      </c>
      <c r="P9" s="45"/>
      <c r="Q9" s="45"/>
    </row>
    <row r="10" spans="1:17" ht="12.75">
      <c r="A10" s="4">
        <v>5</v>
      </c>
      <c r="B10" s="30">
        <v>91422.15000000002</v>
      </c>
      <c r="C10" s="25">
        <v>431618.7250000001</v>
      </c>
      <c r="D10" s="30">
        <v>488846.02800000017</v>
      </c>
      <c r="E10" s="25">
        <v>45424.60600000003</v>
      </c>
      <c r="F10" s="30">
        <v>34823.19999999999</v>
      </c>
      <c r="G10" s="26">
        <v>152575.79999999993</v>
      </c>
      <c r="H10" s="30">
        <v>31283.7</v>
      </c>
      <c r="I10" s="25">
        <v>104631.02499999994</v>
      </c>
      <c r="J10" s="30">
        <f t="shared" si="0"/>
        <v>646375.0780000001</v>
      </c>
      <c r="K10" s="25">
        <f t="shared" si="1"/>
        <v>734250.156</v>
      </c>
      <c r="L10" s="26">
        <f t="shared" si="2"/>
        <v>-87875.07799999986</v>
      </c>
      <c r="P10" s="45"/>
      <c r="Q10" s="45"/>
    </row>
    <row r="11" spans="1:17" ht="13.5" thickBot="1">
      <c r="A11" s="4">
        <v>6</v>
      </c>
      <c r="B11" s="11">
        <v>23053.374999999996</v>
      </c>
      <c r="C11" s="12">
        <v>567619.6499999998</v>
      </c>
      <c r="D11" s="11">
        <v>675811.6960000003</v>
      </c>
      <c r="E11" s="12">
        <v>8094.974000000003</v>
      </c>
      <c r="F11" s="11">
        <v>7504.400000000004</v>
      </c>
      <c r="G11" s="13">
        <v>220131.69999999972</v>
      </c>
      <c r="H11" s="11">
        <v>53251.57499999999</v>
      </c>
      <c r="I11" s="13">
        <v>52393.12499999999</v>
      </c>
      <c r="J11" s="25">
        <f t="shared" si="0"/>
        <v>759621.0460000003</v>
      </c>
      <c r="K11" s="25">
        <f t="shared" si="1"/>
        <v>848239.4489999996</v>
      </c>
      <c r="L11" s="29">
        <f t="shared" si="2"/>
        <v>-88618.40299999923</v>
      </c>
      <c r="P11" s="45"/>
      <c r="Q11" s="45"/>
    </row>
    <row r="12" spans="1:17" ht="12.75">
      <c r="A12" s="9">
        <v>7</v>
      </c>
      <c r="B12" s="17">
        <v>1339.7500000000005</v>
      </c>
      <c r="C12" s="18">
        <v>755666.4000000004</v>
      </c>
      <c r="D12" s="17">
        <v>985934.1499999997</v>
      </c>
      <c r="E12" s="18">
        <v>1676.7699999999998</v>
      </c>
      <c r="F12" s="17">
        <v>139.7</v>
      </c>
      <c r="G12" s="19">
        <v>397965.89999999956</v>
      </c>
      <c r="H12" s="17">
        <v>151983.97500000006</v>
      </c>
      <c r="I12" s="19">
        <v>7522.0999999999985</v>
      </c>
      <c r="J12" s="31">
        <f t="shared" si="0"/>
        <v>1139397.5749999997</v>
      </c>
      <c r="K12" s="31">
        <f t="shared" si="1"/>
        <v>1162831.17</v>
      </c>
      <c r="L12" s="26">
        <f t="shared" si="2"/>
        <v>-23433.595000000205</v>
      </c>
      <c r="P12" s="45"/>
      <c r="Q12" s="45"/>
    </row>
    <row r="13" spans="1:17" ht="12.75">
      <c r="A13" s="4">
        <v>8</v>
      </c>
      <c r="B13" s="11">
        <v>4052.2999999999997</v>
      </c>
      <c r="C13" s="12">
        <v>735115.6749999993</v>
      </c>
      <c r="D13" s="11">
        <v>927928.2180000006</v>
      </c>
      <c r="E13" s="12">
        <v>20741.51499999999</v>
      </c>
      <c r="F13" s="11">
        <v>1600</v>
      </c>
      <c r="G13" s="13">
        <v>410969</v>
      </c>
      <c r="H13" s="11">
        <v>271814.67500000005</v>
      </c>
      <c r="I13" s="13">
        <v>86.62499999999999</v>
      </c>
      <c r="J13" s="25">
        <f>+B13+D13+F13+H13</f>
        <v>1205395.1930000007</v>
      </c>
      <c r="K13" s="25">
        <f>+C13+E13+G13+I13</f>
        <v>1166912.8149999995</v>
      </c>
      <c r="L13" s="26">
        <f>J13-K13</f>
        <v>38482.37800000119</v>
      </c>
      <c r="P13" s="45"/>
      <c r="Q13" s="45"/>
    </row>
    <row r="14" spans="1:17" ht="13.5" thickBot="1">
      <c r="A14" s="10">
        <v>9</v>
      </c>
      <c r="B14" s="14">
        <v>4763.599999999999</v>
      </c>
      <c r="C14" s="15">
        <v>796900.75</v>
      </c>
      <c r="D14" s="14">
        <v>1111531.881</v>
      </c>
      <c r="E14" s="15">
        <v>633.6399999999998</v>
      </c>
      <c r="F14" s="14">
        <v>854.4000000000001</v>
      </c>
      <c r="G14" s="16">
        <v>525017.6000000002</v>
      </c>
      <c r="H14" s="14">
        <v>198059.42499999976</v>
      </c>
      <c r="I14" s="16">
        <v>3249.7749999999996</v>
      </c>
      <c r="J14" s="27">
        <f t="shared" si="0"/>
        <v>1315209.3059999999</v>
      </c>
      <c r="K14" s="28">
        <f t="shared" si="1"/>
        <v>1325801.7650000001</v>
      </c>
      <c r="L14" s="29">
        <f t="shared" si="2"/>
        <v>-10592.459000000264</v>
      </c>
      <c r="P14" s="45"/>
      <c r="Q14" s="45"/>
    </row>
    <row r="15" spans="1:17" ht="12.75">
      <c r="A15" s="4">
        <v>10</v>
      </c>
      <c r="B15" s="11">
        <v>1.025</v>
      </c>
      <c r="C15" s="12">
        <v>1184872.2000000007</v>
      </c>
      <c r="D15" s="11">
        <v>1392621.5079999997</v>
      </c>
      <c r="E15" s="12">
        <v>341.6600000000001</v>
      </c>
      <c r="F15" s="11">
        <v>0</v>
      </c>
      <c r="G15" s="13">
        <v>706343.1000000002</v>
      </c>
      <c r="H15" s="11">
        <v>222044.14999999973</v>
      </c>
      <c r="I15" s="13">
        <v>26.674999999999997</v>
      </c>
      <c r="J15" s="25">
        <f t="shared" si="0"/>
        <v>1614666.6829999993</v>
      </c>
      <c r="K15" s="25">
        <f t="shared" si="1"/>
        <v>1891583.635000001</v>
      </c>
      <c r="L15" s="26">
        <f t="shared" si="2"/>
        <v>-276916.9520000017</v>
      </c>
      <c r="P15" s="45"/>
      <c r="Q15" s="45"/>
    </row>
    <row r="16" spans="1:17" ht="12.75">
      <c r="A16" s="4">
        <v>11</v>
      </c>
      <c r="B16" s="11">
        <v>3176.65</v>
      </c>
      <c r="C16" s="12">
        <v>1152583.9000000013</v>
      </c>
      <c r="D16" s="11">
        <v>1309962.8799999997</v>
      </c>
      <c r="E16" s="12">
        <v>715.6750000000001</v>
      </c>
      <c r="F16" s="11">
        <v>0.1</v>
      </c>
      <c r="G16" s="13">
        <v>597388.5999999997</v>
      </c>
      <c r="H16" s="11">
        <v>278162.9249999998</v>
      </c>
      <c r="I16" s="13">
        <v>2926.875</v>
      </c>
      <c r="J16" s="25">
        <f t="shared" si="0"/>
        <v>1591302.5549999995</v>
      </c>
      <c r="K16" s="25">
        <f t="shared" si="1"/>
        <v>1753615.0500000012</v>
      </c>
      <c r="L16" s="26">
        <f t="shared" si="2"/>
        <v>-162312.49500000174</v>
      </c>
      <c r="P16" s="45"/>
      <c r="Q16" s="45"/>
    </row>
    <row r="17" spans="1:17" ht="12.75">
      <c r="A17" s="5">
        <v>12</v>
      </c>
      <c r="B17" s="20">
        <v>4394.725</v>
      </c>
      <c r="C17" s="21">
        <v>986951.5749999991</v>
      </c>
      <c r="D17" s="20">
        <v>1178409.0590000004</v>
      </c>
      <c r="E17" s="21">
        <v>2782.040000000001</v>
      </c>
      <c r="F17" s="20">
        <v>2116.6</v>
      </c>
      <c r="G17" s="22">
        <v>506206.4000000002</v>
      </c>
      <c r="H17" s="20">
        <v>159262.2249999999</v>
      </c>
      <c r="I17" s="22">
        <v>13192.224999999999</v>
      </c>
      <c r="J17" s="23">
        <f t="shared" si="0"/>
        <v>1344182.6090000004</v>
      </c>
      <c r="K17" s="23">
        <f t="shared" si="1"/>
        <v>1509132.2399999995</v>
      </c>
      <c r="L17" s="24">
        <f t="shared" si="2"/>
        <v>-164949.63099999912</v>
      </c>
      <c r="P17" s="45"/>
      <c r="Q17" s="45"/>
    </row>
    <row r="18" spans="1:14" ht="13.5" thickBot="1">
      <c r="A18" s="6" t="s">
        <v>0</v>
      </c>
      <c r="B18" s="89">
        <v>312580.4749999999</v>
      </c>
      <c r="C18" s="90">
        <v>8880805.15</v>
      </c>
      <c r="D18" s="89">
        <v>10722794.549</v>
      </c>
      <c r="E18" s="90">
        <v>109565.36200000002</v>
      </c>
      <c r="F18" s="89">
        <v>77674.29999999999</v>
      </c>
      <c r="G18" s="90">
        <v>4626603.799999998</v>
      </c>
      <c r="H18" s="89">
        <v>1983417.374999999</v>
      </c>
      <c r="I18" s="90">
        <v>263700.49999999994</v>
      </c>
      <c r="J18" s="89">
        <f aca="true" t="shared" si="3" ref="B18:L18">SUM(J6:J17)</f>
        <v>13096466.699000001</v>
      </c>
      <c r="K18" s="91">
        <f t="shared" si="3"/>
        <v>13880674.812</v>
      </c>
      <c r="L18" s="90">
        <f t="shared" si="3"/>
        <v>-784208.1129999994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15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21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-460919.9250000003</v>
      </c>
      <c r="C23" s="33">
        <f>D6-E6</f>
        <v>605396.3219999996</v>
      </c>
      <c r="D23" s="34">
        <f>F6-G6</f>
        <v>-287337.99999999994</v>
      </c>
      <c r="E23" s="33">
        <f>H6-I6</f>
        <v>179494.9499999999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-356310.15</v>
      </c>
      <c r="C24" s="33">
        <f aca="true" t="shared" si="5" ref="C24:C34">D7-E7</f>
        <v>502817.0580000001</v>
      </c>
      <c r="D24" s="34">
        <f aca="true" t="shared" si="6" ref="D24:D34">F7-G7</f>
        <v>-157547.69999999992</v>
      </c>
      <c r="E24" s="33">
        <f aca="true" t="shared" si="7" ref="E24:E34">H7-I7</f>
        <v>144439.50000000003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-588025.4999999997</v>
      </c>
      <c r="C25" s="36">
        <f t="shared" si="5"/>
        <v>671978.2649999999</v>
      </c>
      <c r="D25" s="37">
        <f t="shared" si="6"/>
        <v>-228441.89999999976</v>
      </c>
      <c r="E25" s="36">
        <f t="shared" si="7"/>
        <v>94460.47499999999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-683843.7999999999</v>
      </c>
      <c r="C26" s="33">
        <f t="shared" si="5"/>
        <v>842403.0020000009</v>
      </c>
      <c r="D26" s="34">
        <f t="shared" si="6"/>
        <v>-406042.1999999995</v>
      </c>
      <c r="E26" s="33">
        <f t="shared" si="7"/>
        <v>119487.72499999999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-340196.57500000007</v>
      </c>
      <c r="C27" s="33">
        <f t="shared" si="5"/>
        <v>443421.42200000014</v>
      </c>
      <c r="D27" s="34">
        <f t="shared" si="6"/>
        <v>-117752.59999999995</v>
      </c>
      <c r="E27" s="33">
        <f t="shared" si="7"/>
        <v>-73347.32499999994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-544566.2749999998</v>
      </c>
      <c r="C28" s="36">
        <f t="shared" si="5"/>
        <v>667716.7220000003</v>
      </c>
      <c r="D28" s="37">
        <f t="shared" si="6"/>
        <v>-212627.29999999973</v>
      </c>
      <c r="E28" s="36">
        <f t="shared" si="7"/>
        <v>858.4499999999971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-754326.6500000004</v>
      </c>
      <c r="C29" s="33">
        <f t="shared" si="5"/>
        <v>984257.3799999997</v>
      </c>
      <c r="D29" s="34">
        <f t="shared" si="6"/>
        <v>-397826.19999999955</v>
      </c>
      <c r="E29" s="33">
        <f t="shared" si="7"/>
        <v>144461.87500000006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-731063.3749999993</v>
      </c>
      <c r="C30" s="33">
        <f t="shared" si="5"/>
        <v>907186.7030000006</v>
      </c>
      <c r="D30" s="34">
        <f t="shared" si="6"/>
        <v>-409369</v>
      </c>
      <c r="E30" s="33">
        <f t="shared" si="7"/>
        <v>271728.05000000005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-792137.15</v>
      </c>
      <c r="C31" s="36">
        <f t="shared" si="5"/>
        <v>1110898.2410000002</v>
      </c>
      <c r="D31" s="37">
        <f t="shared" si="6"/>
        <v>-524163.2000000002</v>
      </c>
      <c r="E31" s="36">
        <f t="shared" si="7"/>
        <v>194809.64999999976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-1184871.1750000007</v>
      </c>
      <c r="C32" s="33">
        <f t="shared" si="5"/>
        <v>1392279.8479999998</v>
      </c>
      <c r="D32" s="34">
        <f t="shared" si="6"/>
        <v>-706343.1000000002</v>
      </c>
      <c r="E32" s="33">
        <f t="shared" si="7"/>
        <v>222017.47499999974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-1149407.2500000014</v>
      </c>
      <c r="C33" s="33">
        <f t="shared" si="5"/>
        <v>1309247.2049999996</v>
      </c>
      <c r="D33" s="34">
        <f t="shared" si="6"/>
        <v>-597388.4999999998</v>
      </c>
      <c r="E33" s="33">
        <f t="shared" si="7"/>
        <v>275236.0499999998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-982556.8499999992</v>
      </c>
      <c r="C34" s="36">
        <f t="shared" si="5"/>
        <v>1175627.0190000003</v>
      </c>
      <c r="D34" s="37">
        <f t="shared" si="6"/>
        <v>-504089.8000000002</v>
      </c>
      <c r="E34" s="36">
        <f t="shared" si="7"/>
        <v>146069.99999999988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-8568224.675000003</v>
      </c>
      <c r="C35" s="39">
        <f>SUM(C23:C34)</f>
        <v>10613229.187000003</v>
      </c>
      <c r="D35" s="40">
        <f>SUM(D23:D34)</f>
        <v>-4548929.499999998</v>
      </c>
      <c r="E35" s="87">
        <f>SUM(E23:E34)</f>
        <v>1719716.8749999995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18</v>
      </c>
      <c r="C38" s="96"/>
      <c r="D38" s="96"/>
      <c r="E38" s="97"/>
      <c r="G38" s="95" t="s">
        <v>19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-1186955.150000001</v>
      </c>
      <c r="C40" s="33">
        <v>950778.7409999999</v>
      </c>
      <c r="D40" s="34">
        <v>-412592.59999999974</v>
      </c>
      <c r="E40" s="33">
        <v>405391.70000000007</v>
      </c>
      <c r="G40" s="30">
        <v>1356358.841</v>
      </c>
      <c r="H40" s="26">
        <v>1599736.1500000008</v>
      </c>
      <c r="I40" s="26">
        <f>G40-H40</f>
        <v>-243377.30900000082</v>
      </c>
      <c r="J40" s="45"/>
    </row>
    <row r="41" spans="1:10" ht="12.75">
      <c r="A41" s="75">
        <v>2</v>
      </c>
      <c r="B41" s="32">
        <v>-875954.9250000019</v>
      </c>
      <c r="C41" s="33">
        <v>743223.6960000012</v>
      </c>
      <c r="D41" s="34">
        <v>-258178.39999999994</v>
      </c>
      <c r="E41" s="33">
        <v>247933.32500000016</v>
      </c>
      <c r="G41" s="30">
        <v>999384.0300000012</v>
      </c>
      <c r="H41" s="26">
        <v>1142360.334000002</v>
      </c>
      <c r="I41" s="26">
        <f>G41-H41</f>
        <v>-142976.3040000007</v>
      </c>
      <c r="J41" s="45"/>
    </row>
    <row r="42" spans="1:10" ht="13.5" thickBot="1">
      <c r="A42" s="69">
        <v>3</v>
      </c>
      <c r="B42" s="35">
        <v>-752562.675</v>
      </c>
      <c r="C42" s="36">
        <v>831787.9990000005</v>
      </c>
      <c r="D42" s="37">
        <v>-218459.69999999992</v>
      </c>
      <c r="E42" s="36">
        <v>163853.42499999993</v>
      </c>
      <c r="G42" s="27">
        <v>1014120.6490000004</v>
      </c>
      <c r="H42" s="29">
        <v>989501.6</v>
      </c>
      <c r="I42" s="29">
        <f aca="true" t="shared" si="8" ref="I42:I51">G42-H42</f>
        <v>24619.049000000465</v>
      </c>
      <c r="J42" s="45"/>
    </row>
    <row r="43" spans="1:10" ht="12.75">
      <c r="A43" s="75">
        <v>4</v>
      </c>
      <c r="B43" s="32">
        <v>-823470.9500000003</v>
      </c>
      <c r="C43" s="33">
        <v>631310.5480000002</v>
      </c>
      <c r="D43" s="34">
        <v>-231902.0999999999</v>
      </c>
      <c r="E43" s="33">
        <v>197917.97999999984</v>
      </c>
      <c r="G43" s="30">
        <v>846302.198</v>
      </c>
      <c r="H43" s="26">
        <v>1072446.7200000002</v>
      </c>
      <c r="I43" s="26">
        <f t="shared" si="8"/>
        <v>-226144.52200000023</v>
      </c>
      <c r="J43" s="45"/>
    </row>
    <row r="44" spans="1:10" ht="12.75">
      <c r="A44" s="75">
        <v>5</v>
      </c>
      <c r="B44" s="32">
        <v>-653626.0500000002</v>
      </c>
      <c r="C44" s="33">
        <v>833708.5410000001</v>
      </c>
      <c r="D44" s="34">
        <v>-300207.1999999999</v>
      </c>
      <c r="E44" s="33">
        <v>163146.385</v>
      </c>
      <c r="G44" s="30">
        <v>1024495.3060000001</v>
      </c>
      <c r="H44" s="26">
        <v>981473.63</v>
      </c>
      <c r="I44" s="26">
        <f t="shared" si="8"/>
        <v>43021.676000000094</v>
      </c>
      <c r="J44" s="45"/>
    </row>
    <row r="45" spans="1:10" ht="13.5" thickBot="1">
      <c r="A45" s="75">
        <v>6</v>
      </c>
      <c r="B45" s="35">
        <v>-710975.2500000013</v>
      </c>
      <c r="C45" s="36">
        <v>535178.378</v>
      </c>
      <c r="D45" s="37">
        <v>-177873.90000000002</v>
      </c>
      <c r="E45" s="36">
        <v>209080.3250000001</v>
      </c>
      <c r="G45" s="27">
        <v>753822.478</v>
      </c>
      <c r="H45" s="29">
        <v>898412.9250000012</v>
      </c>
      <c r="I45" s="29">
        <f t="shared" si="8"/>
        <v>-144590.4470000012</v>
      </c>
      <c r="J45" s="45"/>
    </row>
    <row r="46" spans="1:10" ht="12.75">
      <c r="A46" s="74">
        <v>7</v>
      </c>
      <c r="B46" s="32">
        <v>-733128.7750000005</v>
      </c>
      <c r="C46" s="33">
        <v>503302.9999999998</v>
      </c>
      <c r="D46" s="34">
        <v>-316908.2999999998</v>
      </c>
      <c r="E46" s="33">
        <v>349328.4999999999</v>
      </c>
      <c r="G46" s="30">
        <v>852791.7749999997</v>
      </c>
      <c r="H46" s="26">
        <v>1050197.3500000003</v>
      </c>
      <c r="I46" s="26">
        <f t="shared" si="8"/>
        <v>-197405.57500000065</v>
      </c>
      <c r="J46" s="45"/>
    </row>
    <row r="47" spans="1:10" ht="12.75">
      <c r="A47" s="75">
        <v>8</v>
      </c>
      <c r="B47" s="32">
        <v>-783596.6000000001</v>
      </c>
      <c r="C47" s="33">
        <v>773825.5730000001</v>
      </c>
      <c r="D47" s="34">
        <v>-254749.7999999997</v>
      </c>
      <c r="E47" s="33">
        <v>187357.82500000007</v>
      </c>
      <c r="G47" s="30">
        <v>961983.8230000001</v>
      </c>
      <c r="H47" s="26">
        <v>1039146.8249999997</v>
      </c>
      <c r="I47" s="26">
        <f>G47-H47</f>
        <v>-77163.00199999963</v>
      </c>
      <c r="J47" s="45"/>
    </row>
    <row r="48" spans="1:10" ht="13.5" thickBot="1">
      <c r="A48" s="69">
        <v>9</v>
      </c>
      <c r="B48" s="35">
        <v>-1050209.4999999995</v>
      </c>
      <c r="C48" s="36">
        <v>879311.6550000007</v>
      </c>
      <c r="D48" s="37">
        <v>-282696.89999999985</v>
      </c>
      <c r="E48" s="36">
        <v>186572.57499999998</v>
      </c>
      <c r="G48" s="27">
        <v>1066076.0050000006</v>
      </c>
      <c r="H48" s="29">
        <v>1333098.1749999993</v>
      </c>
      <c r="I48" s="29">
        <f t="shared" si="8"/>
        <v>-267022.16999999876</v>
      </c>
      <c r="J48" s="45"/>
    </row>
    <row r="49" spans="1:10" ht="12.75">
      <c r="A49" s="75">
        <v>10</v>
      </c>
      <c r="B49" s="32">
        <v>-1135106.1750000005</v>
      </c>
      <c r="C49" s="33">
        <v>856242.7120000008</v>
      </c>
      <c r="D49" s="34">
        <v>-279331.39999999985</v>
      </c>
      <c r="E49" s="33">
        <v>275368.2499999998</v>
      </c>
      <c r="G49" s="30">
        <v>1133036.8640000005</v>
      </c>
      <c r="H49" s="26">
        <v>1415863.4770000004</v>
      </c>
      <c r="I49" s="26">
        <f t="shared" si="8"/>
        <v>-282826.6129999999</v>
      </c>
      <c r="J49" s="45"/>
    </row>
    <row r="50" spans="1:10" ht="12.75">
      <c r="A50" s="75">
        <v>11</v>
      </c>
      <c r="B50" s="32">
        <v>-552824.3500000006</v>
      </c>
      <c r="C50" s="33">
        <v>446611.79099999997</v>
      </c>
      <c r="D50" s="34">
        <v>-157900.6999999999</v>
      </c>
      <c r="E50" s="33">
        <v>209885.40000000002</v>
      </c>
      <c r="G50" s="30">
        <v>738877.917</v>
      </c>
      <c r="H50" s="26">
        <v>793105.7760000004</v>
      </c>
      <c r="I50" s="26">
        <f t="shared" si="8"/>
        <v>-54227.859000000404</v>
      </c>
      <c r="J50" s="45"/>
    </row>
    <row r="51" spans="1:10" ht="13.5" thickBot="1">
      <c r="A51" s="69">
        <v>12</v>
      </c>
      <c r="B51" s="35">
        <v>-840139.7749999994</v>
      </c>
      <c r="C51" s="36">
        <v>709403.2240000005</v>
      </c>
      <c r="D51" s="37">
        <v>-327293.4000000001</v>
      </c>
      <c r="E51" s="36">
        <v>326344.5000000001</v>
      </c>
      <c r="G51" s="43">
        <v>1090504.7520000006</v>
      </c>
      <c r="H51" s="44">
        <v>1222190.2029999995</v>
      </c>
      <c r="I51" s="44">
        <f t="shared" si="8"/>
        <v>-131685.45099999895</v>
      </c>
      <c r="J51" s="45"/>
    </row>
    <row r="52" spans="1:10" ht="13.5" thickBot="1">
      <c r="A52" s="69" t="s">
        <v>0</v>
      </c>
      <c r="B52" s="93">
        <f>SUM(B40:B51)</f>
        <v>-10098550.175000004</v>
      </c>
      <c r="C52" s="76">
        <f>SUM(C40:C51)</f>
        <v>8694685.858000005</v>
      </c>
      <c r="D52" s="76">
        <f>SUM(D40:D51)</f>
        <v>-3218094.3999999985</v>
      </c>
      <c r="E52" s="77">
        <f>SUM(E40:E51)</f>
        <v>2922180.1900000004</v>
      </c>
      <c r="G52" s="78">
        <f>SUM(G40:G51)</f>
        <v>11837754.638</v>
      </c>
      <c r="H52" s="82">
        <f>SUM(H40:H51)</f>
        <v>13537533.165000005</v>
      </c>
      <c r="I52" s="79">
        <f>SUM(I40:I51)</f>
        <v>-1699778.5270000007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2021</v>
      </c>
      <c r="C3" s="51">
        <v>2020</v>
      </c>
      <c r="D3" s="48">
        <v>2021</v>
      </c>
      <c r="E3" s="51">
        <v>2020</v>
      </c>
      <c r="F3" s="48">
        <v>2021</v>
      </c>
      <c r="G3" s="51">
        <v>2020</v>
      </c>
      <c r="H3" s="48">
        <v>2021</v>
      </c>
      <c r="I3" s="51">
        <v>2020</v>
      </c>
    </row>
    <row r="4" spans="1:9" ht="12.75">
      <c r="A4" s="53">
        <v>1</v>
      </c>
      <c r="B4" s="49">
        <f>Hárok1!B23</f>
        <v>-460919.9250000003</v>
      </c>
      <c r="C4" s="52">
        <v>-1264508.974999999</v>
      </c>
      <c r="D4" s="50">
        <f>Hárok1!C23</f>
        <v>605396.3219999996</v>
      </c>
      <c r="E4" s="50">
        <v>1067480.1120000002</v>
      </c>
      <c r="F4" s="49">
        <f>Hárok1!D23</f>
        <v>-287337.99999999994</v>
      </c>
      <c r="G4" s="52">
        <v>-576255.4999999999</v>
      </c>
      <c r="H4" s="49">
        <f>Hárok1!E23</f>
        <v>179494.9499999999</v>
      </c>
      <c r="I4" s="54">
        <v>527050.9750000002</v>
      </c>
    </row>
    <row r="5" spans="1:9" ht="12.75">
      <c r="A5" s="53">
        <v>2</v>
      </c>
      <c r="B5" s="49">
        <f>Hárok1!B24</f>
        <v>-356310.15</v>
      </c>
      <c r="C5" s="52">
        <v>-947347.6499999997</v>
      </c>
      <c r="D5" s="50">
        <f>Hárok1!C24</f>
        <v>502817.0580000001</v>
      </c>
      <c r="E5" s="50">
        <v>912149.0820000006</v>
      </c>
      <c r="F5" s="49">
        <f>Hárok1!D24</f>
        <v>-157547.69999999992</v>
      </c>
      <c r="G5" s="52">
        <v>-394800.9</v>
      </c>
      <c r="H5" s="49">
        <f>Hárok1!E24</f>
        <v>144439.50000000003</v>
      </c>
      <c r="I5" s="54">
        <v>484933.35000000003</v>
      </c>
    </row>
    <row r="6" spans="1:9" ht="12.75">
      <c r="A6" s="53">
        <v>3</v>
      </c>
      <c r="B6" s="49">
        <f>Hárok1!B25</f>
        <v>-588025.4999999997</v>
      </c>
      <c r="C6" s="52">
        <v>-751435.0750000003</v>
      </c>
      <c r="D6" s="50">
        <f>Hárok1!C25</f>
        <v>671978.2649999999</v>
      </c>
      <c r="E6" s="50">
        <v>783017.2910000003</v>
      </c>
      <c r="F6" s="49">
        <f>Hárok1!D25</f>
        <v>-228441.89999999976</v>
      </c>
      <c r="G6" s="52">
        <v>-234639.89999999985</v>
      </c>
      <c r="H6" s="49">
        <f>Hárok1!E25</f>
        <v>94460.47499999999</v>
      </c>
      <c r="I6" s="54">
        <v>247896.92499999978</v>
      </c>
    </row>
    <row r="7" spans="1:9" ht="12.75">
      <c r="A7" s="53">
        <v>4</v>
      </c>
      <c r="B7" s="49">
        <f>Hárok1!B26</f>
        <v>-683843.7999999999</v>
      </c>
      <c r="C7" s="52">
        <v>-681020.1249999983</v>
      </c>
      <c r="D7" s="50">
        <f>Hárok1!C26</f>
        <v>842403.0020000009</v>
      </c>
      <c r="E7" s="50">
        <v>632068.6410000002</v>
      </c>
      <c r="F7" s="49">
        <f>Hárok1!D26</f>
        <v>-406042.1999999995</v>
      </c>
      <c r="G7" s="52">
        <v>-207330.00000000035</v>
      </c>
      <c r="H7" s="49">
        <f>Hárok1!E26</f>
        <v>119487.72499999999</v>
      </c>
      <c r="I7" s="54">
        <v>265874.4000000001</v>
      </c>
    </row>
    <row r="8" spans="1:9" ht="12.75">
      <c r="A8" s="53">
        <v>5</v>
      </c>
      <c r="B8" s="49">
        <f>Hárok1!B27</f>
        <v>-340196.57500000007</v>
      </c>
      <c r="C8" s="52">
        <v>-724264.5500000003</v>
      </c>
      <c r="D8" s="50">
        <f>Hárok1!C27</f>
        <v>443421.42200000014</v>
      </c>
      <c r="E8" s="50">
        <v>667162.9449999994</v>
      </c>
      <c r="F8" s="49">
        <f>Hárok1!D27</f>
        <v>-117752.59999999995</v>
      </c>
      <c r="G8" s="52">
        <v>-192057.89999999985</v>
      </c>
      <c r="H8" s="49">
        <f>Hárok1!E27</f>
        <v>-73347.32499999994</v>
      </c>
      <c r="I8" s="54">
        <v>247588.07500000016</v>
      </c>
    </row>
    <row r="9" spans="1:9" ht="12.75">
      <c r="A9" s="53">
        <v>6</v>
      </c>
      <c r="B9" s="49">
        <f>Hárok1!B28</f>
        <v>-544566.2749999998</v>
      </c>
      <c r="C9" s="52">
        <v>-567182.1499999992</v>
      </c>
      <c r="D9" s="50">
        <f>Hárok1!C28</f>
        <v>667716.7220000003</v>
      </c>
      <c r="E9" s="50">
        <v>651754.6429999999</v>
      </c>
      <c r="F9" s="49">
        <f>Hárok1!D28</f>
        <v>-212627.29999999973</v>
      </c>
      <c r="G9" s="52">
        <v>-100662.40000000011</v>
      </c>
      <c r="H9" s="49">
        <f>Hárok1!E28</f>
        <v>858.4499999999971</v>
      </c>
      <c r="I9" s="54">
        <v>96796.02499999992</v>
      </c>
    </row>
    <row r="10" spans="1:9" ht="12.75">
      <c r="A10" s="53">
        <v>7</v>
      </c>
      <c r="B10" s="49">
        <f>Hárok1!B29</f>
        <v>-754326.6500000004</v>
      </c>
      <c r="C10" s="52">
        <v>-789355.4250000002</v>
      </c>
      <c r="D10" s="50">
        <f>Hárok1!C29</f>
        <v>984257.3799999997</v>
      </c>
      <c r="E10" s="50">
        <v>760368.1540000009</v>
      </c>
      <c r="F10" s="49">
        <f>Hárok1!D29</f>
        <v>-397826.19999999955</v>
      </c>
      <c r="G10" s="52">
        <v>-194282.99999999997</v>
      </c>
      <c r="H10" s="49">
        <f>Hárok1!E29</f>
        <v>144461.87500000006</v>
      </c>
      <c r="I10" s="54">
        <v>253149.57499999998</v>
      </c>
    </row>
    <row r="11" spans="1:9" ht="12.75">
      <c r="A11" s="53">
        <v>8</v>
      </c>
      <c r="B11" s="49">
        <f>Hárok1!B30</f>
        <v>-731063.3749999993</v>
      </c>
      <c r="C11" s="52">
        <v>-661653.6500000001</v>
      </c>
      <c r="D11" s="50">
        <f>Hárok1!C30</f>
        <v>907186.7030000006</v>
      </c>
      <c r="E11" s="50">
        <v>667944.6789999997</v>
      </c>
      <c r="F11" s="49">
        <f>Hárok1!D30</f>
        <v>-409369</v>
      </c>
      <c r="G11" s="52">
        <v>-135521.40000000008</v>
      </c>
      <c r="H11" s="49">
        <f>Hárok1!E30</f>
        <v>271728.05000000005</v>
      </c>
      <c r="I11" s="54">
        <v>177906.5249999999</v>
      </c>
    </row>
    <row r="12" spans="1:9" ht="12.75">
      <c r="A12" s="53">
        <v>9</v>
      </c>
      <c r="B12" s="49">
        <f>Hárok1!B31</f>
        <v>-792137.15</v>
      </c>
      <c r="C12" s="52">
        <v>-544700.1750000003</v>
      </c>
      <c r="D12" s="50">
        <f>Hárok1!C31</f>
        <v>1110898.2410000002</v>
      </c>
      <c r="E12" s="50">
        <v>563718.3560000003</v>
      </c>
      <c r="F12" s="49">
        <f>Hárok1!D31</f>
        <v>-524163.2000000002</v>
      </c>
      <c r="G12" s="52">
        <v>-156652.90000000005</v>
      </c>
      <c r="H12" s="49">
        <f>Hárok1!E31</f>
        <v>194809.64999999976</v>
      </c>
      <c r="I12" s="54">
        <v>32540.850000000006</v>
      </c>
    </row>
    <row r="13" spans="1:9" ht="12.75">
      <c r="A13" s="53">
        <v>10</v>
      </c>
      <c r="B13" s="49">
        <f>Hárok1!B32</f>
        <v>-1184871.1750000007</v>
      </c>
      <c r="C13" s="52">
        <v>-852950.3250000003</v>
      </c>
      <c r="D13" s="50">
        <f>Hárok1!C32</f>
        <v>1392279.8479999998</v>
      </c>
      <c r="E13" s="50">
        <v>664481.6460000005</v>
      </c>
      <c r="F13" s="49">
        <f>Hárok1!D32</f>
        <v>-706343.1000000002</v>
      </c>
      <c r="G13" s="52">
        <v>-172525.30000000013</v>
      </c>
      <c r="H13" s="49">
        <f>Hárok1!E32</f>
        <v>222017.47499999974</v>
      </c>
      <c r="I13" s="54">
        <v>268504.3750000001</v>
      </c>
    </row>
    <row r="14" spans="1:9" ht="12.75">
      <c r="A14" s="53">
        <v>11</v>
      </c>
      <c r="B14" s="49">
        <f>Hárok1!B33</f>
        <v>-1149407.2500000014</v>
      </c>
      <c r="C14" s="52">
        <v>-996229.5000000002</v>
      </c>
      <c r="D14" s="50">
        <f>Hárok1!C33</f>
        <v>1309247.2049999996</v>
      </c>
      <c r="E14" s="50">
        <v>913950.1899999997</v>
      </c>
      <c r="F14" s="49">
        <f>Hárok1!D33</f>
        <v>-597388.4999999998</v>
      </c>
      <c r="G14" s="52">
        <v>-322665.7999999998</v>
      </c>
      <c r="H14" s="49">
        <f>Hárok1!E33</f>
        <v>275236.0499999998</v>
      </c>
      <c r="I14" s="54">
        <v>332853.4999999997</v>
      </c>
    </row>
    <row r="15" spans="1:9" ht="12.75">
      <c r="A15" s="60">
        <v>12</v>
      </c>
      <c r="B15" s="62">
        <f>Hárok1!B34</f>
        <v>-982556.8499999992</v>
      </c>
      <c r="C15" s="63">
        <v>-942455.8749999999</v>
      </c>
      <c r="D15" s="64">
        <f>Hárok1!C34</f>
        <v>1175627.0190000003</v>
      </c>
      <c r="E15" s="64">
        <v>910480.2889999993</v>
      </c>
      <c r="F15" s="62">
        <f>Hárok1!D34</f>
        <v>-504089.8000000002</v>
      </c>
      <c r="G15" s="63">
        <v>-374699.39999999997</v>
      </c>
      <c r="H15" s="62">
        <f>Hárok1!E34</f>
        <v>146069.99999999988</v>
      </c>
      <c r="I15" s="65">
        <v>336153.4749999998</v>
      </c>
    </row>
    <row r="16" spans="1:9" ht="13.5" thickBot="1">
      <c r="A16" s="61" t="s">
        <v>0</v>
      </c>
      <c r="B16" s="55">
        <f>SUM(B4:B15)</f>
        <v>-8568224.675000003</v>
      </c>
      <c r="C16" s="56">
        <f aca="true" t="shared" si="0" ref="C16:I16">SUM(C4:C15)</f>
        <v>-9723103.474999998</v>
      </c>
      <c r="D16" s="57">
        <f t="shared" si="0"/>
        <v>10613229.187000003</v>
      </c>
      <c r="E16" s="57">
        <f t="shared" si="0"/>
        <v>9194576.028</v>
      </c>
      <c r="F16" s="55">
        <f t="shared" si="0"/>
        <v>-4548929.499999998</v>
      </c>
      <c r="G16" s="56">
        <f t="shared" si="0"/>
        <v>-3062094.4000000004</v>
      </c>
      <c r="H16" s="55">
        <f t="shared" si="0"/>
        <v>1719716.8749999995</v>
      </c>
      <c r="I16" s="58">
        <f t="shared" si="0"/>
        <v>3271248.0499999993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W16" sqref="W16"/>
    </sheetView>
  </sheetViews>
  <sheetFormatPr defaultColWidth="9.00390625" defaultRowHeight="12.75"/>
  <sheetData/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2022-05-12T05:39:58Z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2020-11-27T10:00:47Z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7bf800bb-87bb-4df6-bb88-21f1615f97bd</vt:lpwstr>
  </property>
  <property fmtid="{D5CDD505-2E9C-101B-9397-08002B2CF9AE}" pid="8" name="MSIP_Label_2e585759-362d-4185-bb50-fc81b58bf15d_ContentBits">
    <vt:lpwstr>0</vt:lpwstr>
  </property>
</Properties>
</file>