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<sst xmlns="http://schemas.openxmlformats.org/spreadsheetml/2006/main" count="52" uniqueCount="22">
  <si>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</si>
  <si>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</si>
  <si>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</si>
  <si>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</si>
  <si>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</si>
  <si>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</si>
  <si>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</si>
  <si>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</si>
  <si>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</si>
  <si>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</si>
  <si>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</si>
  <si>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</si>
  <si>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SALDO  (Balance) 2014</t>
  </si>
  <si>
    <t>SALDO (Balance) 2013</t>
  </si>
  <si>
    <t>Rok (Year) 2013</t>
  </si>
  <si>
    <t>PS SR - Prenosová sústava Slovenskej republiky / TS SR - Transmission system of Slovak Republic</t>
  </si>
  <si>
    <t>Namerané hodnoty cezhraničných výmen elektriny na úrovni PS SR (220 a 400 kV vedenia, MWh)</t>
  </si>
  <si>
    <r>
      <t xml:space="preserve">Rok (Year) </t>
    </r>
    <r>
      <rPr>
        <b/>
        <sz val="14"/>
        <color indexed="60"/>
        <rFont val="Arial CE"/>
        <family val="0"/>
      </rPr>
      <t>2014</t>
    </r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</si>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</sst>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8"/>
      <name val="Calibri"/>
      <family val="0"/>
    </font>
    <font>
      <b/>
      <sz val="14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4"/>
      <color indexed="56"/>
      <name val="Arial CE"/>
      <family val="2"/>
    </font>
    <font>
      <b/>
      <sz val="13"/>
      <color indexed="56"/>
      <name val="Arial CE"/>
      <family val="2"/>
    </font>
    <font>
      <b/>
      <sz val="10"/>
      <color indexed="56"/>
      <name val="Arial CE"/>
      <family val="0"/>
    </font>
    <font>
      <b/>
      <sz val="12"/>
      <color indexed="60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4"/>
      <color rgb="FF002060"/>
      <name val="Arial CE"/>
      <family val="2"/>
    </font>
    <font>
      <b/>
      <sz val="13"/>
      <color rgb="FF002060"/>
      <name val="Arial CE"/>
      <family val="2"/>
    </font>
    <font>
      <b/>
      <sz val="10"/>
      <color rgb="FF00206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D9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46" fillId="36" borderId="15" xfId="0" applyFont="1" applyFill="1" applyBorder="1" applyAlignment="1">
      <alignment horizontal="center"/>
    </xf>
    <xf numFmtId="0" fontId="46" fillId="36" borderId="18" xfId="0" applyFont="1" applyFill="1" applyBorder="1" applyAlignment="1">
      <alignment horizontal="center"/>
    </xf>
    <xf numFmtId="0" fontId="46" fillId="36" borderId="19" xfId="0" applyFont="1" applyFill="1" applyBorder="1" applyAlignment="1">
      <alignment horizontal="center"/>
    </xf>
    <xf numFmtId="0" fontId="47" fillId="36" borderId="13" xfId="0" applyFont="1" applyFill="1" applyBorder="1" applyAlignment="1">
      <alignment horizontal="center"/>
    </xf>
    <xf numFmtId="0" fontId="47" fillId="36" borderId="0" xfId="0" applyFont="1" applyFill="1" applyBorder="1" applyAlignment="1">
      <alignment horizontal="center"/>
    </xf>
    <xf numFmtId="0" fontId="47" fillId="36" borderId="17" xfId="0" applyFont="1" applyFill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/>
    </xf>
    <xf numFmtId="0" fontId="47" fillId="36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0.043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8575"/>
          <c:w val="0.86975"/>
          <c:h val="0.92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-878151.710000001</c:v>
                </c:pt>
                <c:pt idx="1">
                  <c:v>-670097.0800000002</c:v>
                </c:pt>
                <c:pt idx="2">
                  <c:v>-807729.1199999995</c:v>
                </c:pt>
                <c:pt idx="3">
                  <c:v>-1051313.9799999995</c:v>
                </c:pt>
                <c:pt idx="4">
                  <c:v>-597075.4900000003</c:v>
                </c:pt>
                <c:pt idx="5">
                  <c:v>-1024301.1400000004</c:v>
                </c:pt>
                <c:pt idx="6">
                  <c:v>-882627.0699999997</c:v>
                </c:pt>
                <c:pt idx="7">
                  <c:v>-638979.0600000003</c:v>
                </c:pt>
                <c:pt idx="8">
                  <c:v>-572867.7600000004</c:v>
                </c:pt>
                <c:pt idx="9">
                  <c:v>-773482.1400000002</c:v>
                </c:pt>
                <c:pt idx="10">
                  <c:v>-684516.0599999989</c:v>
                </c:pt>
                <c:pt idx="11">
                  <c:v>-758029.3000000006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-553799.1400000001</c:v>
                </c:pt>
                <c:pt idx="1">
                  <c:v>-428287.88999999996</c:v>
                </c:pt>
                <c:pt idx="2">
                  <c:v>-416996.9299999996</c:v>
                </c:pt>
                <c:pt idx="3">
                  <c:v>-360683.69999999995</c:v>
                </c:pt>
                <c:pt idx="4">
                  <c:v>-282895.02999999997</c:v>
                </c:pt>
                <c:pt idx="5">
                  <c:v>-377793.4799999997</c:v>
                </c:pt>
                <c:pt idx="6">
                  <c:v>-750212.89</c:v>
                </c:pt>
                <c:pt idx="7">
                  <c:v>-786779.53</c:v>
                </c:pt>
                <c:pt idx="8">
                  <c:v>-624202.61</c:v>
                </c:pt>
                <c:pt idx="9">
                  <c:v>-845360.4199999999</c:v>
                </c:pt>
                <c:pt idx="10">
                  <c:v>-740089.7200000002</c:v>
                </c:pt>
                <c:pt idx="11">
                  <c:v>-998184.4799999993</c:v>
                </c:pt>
              </c:numCache>
            </c:numRef>
          </c:val>
        </c:ser>
        <c:axId val="37163664"/>
        <c:axId val="66037521"/>
      </c:barChart>
      <c:catAx>
        <c:axId val="3716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6037521"/>
        <c:crosses val="autoZero"/>
        <c:auto val="1"/>
        <c:lblOffset val="0"/>
        <c:tickLblSkip val="1"/>
        <c:noMultiLvlLbl val="0"/>
      </c:catAx>
      <c:valAx>
        <c:axId val="66037521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3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75"/>
          <c:y val="0.479"/>
          <c:w val="0.09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0.04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55"/>
          <c:w val="0.861"/>
          <c:h val="0.9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861085.9969999995</c:v>
                </c:pt>
                <c:pt idx="1">
                  <c:v>692383.6560000003</c:v>
                </c:pt>
                <c:pt idx="2">
                  <c:v>853367.2400000009</c:v>
                </c:pt>
                <c:pt idx="3">
                  <c:v>819176.9029999995</c:v>
                </c:pt>
                <c:pt idx="4">
                  <c:v>715482.6930000006</c:v>
                </c:pt>
                <c:pt idx="5">
                  <c:v>865744.9629999998</c:v>
                </c:pt>
                <c:pt idx="6">
                  <c:v>946902.9330000008</c:v>
                </c:pt>
                <c:pt idx="7">
                  <c:v>862643.912</c:v>
                </c:pt>
                <c:pt idx="8">
                  <c:v>615661.5409999999</c:v>
                </c:pt>
                <c:pt idx="9">
                  <c:v>574034.7090000005</c:v>
                </c:pt>
                <c:pt idx="10">
                  <c:v>702658.6229999999</c:v>
                </c:pt>
                <c:pt idx="11">
                  <c:v>847056.649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701632.87</c:v>
                </c:pt>
                <c:pt idx="1">
                  <c:v>630795.62</c:v>
                </c:pt>
                <c:pt idx="2">
                  <c:v>641058.1300000004</c:v>
                </c:pt>
                <c:pt idx="3">
                  <c:v>487884.27</c:v>
                </c:pt>
                <c:pt idx="4">
                  <c:v>406614.68</c:v>
                </c:pt>
                <c:pt idx="5">
                  <c:v>477717.78999999934</c:v>
                </c:pt>
                <c:pt idx="6">
                  <c:v>787044.988</c:v>
                </c:pt>
                <c:pt idx="7">
                  <c:v>695559.4909999999</c:v>
                </c:pt>
                <c:pt idx="8">
                  <c:v>784898.993</c:v>
                </c:pt>
                <c:pt idx="9">
                  <c:v>885974.881</c:v>
                </c:pt>
                <c:pt idx="10">
                  <c:v>718038.8570000001</c:v>
                </c:pt>
                <c:pt idx="11">
                  <c:v>1072492.4080000005</c:v>
                </c:pt>
              </c:numCache>
            </c:numRef>
          </c:val>
        </c:ser>
        <c:axId val="57466778"/>
        <c:axId val="47438955"/>
      </c:barChart>
      <c:catAx>
        <c:axId val="57466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7438955"/>
        <c:crosses val="autoZero"/>
        <c:auto val="1"/>
        <c:lblOffset val="0"/>
        <c:tickLblSkip val="1"/>
        <c:noMultiLvlLbl val="0"/>
      </c:catAx>
      <c:valAx>
        <c:axId val="47438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66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8025"/>
          <c:w val="0.08975"/>
          <c:h val="0.1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0.040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55"/>
          <c:w val="0.849"/>
          <c:h val="0.9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-372057.2999999998</c:v>
                </c:pt>
                <c:pt idx="1">
                  <c:v>-298933.6999999998</c:v>
                </c:pt>
                <c:pt idx="2">
                  <c:v>-336145.89999999985</c:v>
                </c:pt>
                <c:pt idx="3">
                  <c:v>-342993.4000000001</c:v>
                </c:pt>
                <c:pt idx="4">
                  <c:v>-166985.50000000006</c:v>
                </c:pt>
                <c:pt idx="5">
                  <c:v>-223995.10000000015</c:v>
                </c:pt>
                <c:pt idx="6">
                  <c:v>-246495.89999999994</c:v>
                </c:pt>
                <c:pt idx="7">
                  <c:v>-108697.39999999998</c:v>
                </c:pt>
                <c:pt idx="8">
                  <c:v>-245682.8000000001</c:v>
                </c:pt>
                <c:pt idx="9">
                  <c:v>-369171.8999999999</c:v>
                </c:pt>
                <c:pt idx="10">
                  <c:v>-364805.99999999994</c:v>
                </c:pt>
                <c:pt idx="11">
                  <c:v>-418562.29999999993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-278914</c:v>
                </c:pt>
                <c:pt idx="1">
                  <c:v>-331120.6</c:v>
                </c:pt>
                <c:pt idx="2">
                  <c:v>-292022.69999999995</c:v>
                </c:pt>
                <c:pt idx="3">
                  <c:v>-164318.4</c:v>
                </c:pt>
                <c:pt idx="4">
                  <c:v>46067.6</c:v>
                </c:pt>
                <c:pt idx="5">
                  <c:v>-76868.00000000012</c:v>
                </c:pt>
                <c:pt idx="6">
                  <c:v>-358512</c:v>
                </c:pt>
                <c:pt idx="7">
                  <c:v>-165014.1</c:v>
                </c:pt>
                <c:pt idx="8">
                  <c:v>-270909</c:v>
                </c:pt>
                <c:pt idx="9">
                  <c:v>-433555.80000000005</c:v>
                </c:pt>
                <c:pt idx="10">
                  <c:v>-283317.1000000004</c:v>
                </c:pt>
                <c:pt idx="11">
                  <c:v>-442511.9000000001</c:v>
                </c:pt>
              </c:numCache>
            </c:numRef>
          </c:val>
        </c:ser>
        <c:axId val="24297412"/>
        <c:axId val="17350117"/>
      </c:barChart>
      <c:catAx>
        <c:axId val="24297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7350117"/>
        <c:crosses val="autoZero"/>
        <c:auto val="1"/>
        <c:lblOffset val="0"/>
        <c:tickLblSkip val="1"/>
        <c:noMultiLvlLbl val="0"/>
      </c:catAx>
      <c:valAx>
        <c:axId val="1735011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97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48025"/>
          <c:w val="0.08975"/>
          <c:h val="0.1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0.04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855"/>
          <c:w val="0.84975"/>
          <c:h val="0.9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232699.91999999975</c:v>
                </c:pt>
                <c:pt idx="1">
                  <c:v>136659.4399999997</c:v>
                </c:pt>
                <c:pt idx="2">
                  <c:v>173849.75999999986</c:v>
                </c:pt>
                <c:pt idx="3">
                  <c:v>214161.75999999995</c:v>
                </c:pt>
                <c:pt idx="4">
                  <c:v>116104.0000000001</c:v>
                </c:pt>
                <c:pt idx="5">
                  <c:v>170592.40000000017</c:v>
                </c:pt>
                <c:pt idx="6">
                  <c:v>212735.1999999998</c:v>
                </c:pt>
                <c:pt idx="7">
                  <c:v>127004.47999999998</c:v>
                </c:pt>
                <c:pt idx="8">
                  <c:v>179597.52</c:v>
                </c:pt>
                <c:pt idx="9">
                  <c:v>294777.0400000005</c:v>
                </c:pt>
                <c:pt idx="10">
                  <c:v>294677.04000000015</c:v>
                </c:pt>
                <c:pt idx="11">
                  <c:v>259339.84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183046.24</c:v>
                </c:pt>
                <c:pt idx="1">
                  <c:v>165985.6</c:v>
                </c:pt>
                <c:pt idx="2">
                  <c:v>159424.71999999983</c:v>
                </c:pt>
                <c:pt idx="3">
                  <c:v>48537.92</c:v>
                </c:pt>
                <c:pt idx="4">
                  <c:v>-37857.6</c:v>
                </c:pt>
                <c:pt idx="5">
                  <c:v>122692.08000000007</c:v>
                </c:pt>
                <c:pt idx="6">
                  <c:v>278946.48</c:v>
                </c:pt>
                <c:pt idx="7">
                  <c:v>208266.63999999998</c:v>
                </c:pt>
                <c:pt idx="8">
                  <c:v>80134.56</c:v>
                </c:pt>
                <c:pt idx="9">
                  <c:v>244818.32</c:v>
                </c:pt>
                <c:pt idx="10">
                  <c:v>113122.60000000005</c:v>
                </c:pt>
                <c:pt idx="11">
                  <c:v>312542.7199999998</c:v>
                </c:pt>
              </c:numCache>
            </c:numRef>
          </c:val>
        </c:ser>
        <c:axId val="21933326"/>
        <c:axId val="63182207"/>
      </c:barChart>
      <c:catAx>
        <c:axId val="21933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3182207"/>
        <c:crosses val="autoZero"/>
        <c:auto val="1"/>
        <c:lblOffset val="0"/>
        <c:tickLblSkip val="1"/>
        <c:noMultiLvlLbl val="0"/>
      </c:catAx>
      <c:valAx>
        <c:axId val="63182207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33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75"/>
          <c:y val="0.48025"/>
          <c:w val="0.09"/>
          <c:h val="0.1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0.88675</cdr:y>
    </cdr:from>
    <cdr:to>
      <cdr:x>0.34775</cdr:x>
      <cdr:y>0.96325</cdr:y>
    </cdr:to>
    <cdr:sp>
      <cdr:nvSpPr>
        <cdr:cNvPr id="1" name="BlokTextu 1"/>
        <cdr:cNvSpPr txBox="1">
          <a:spLocks noChangeArrowheads="1"/>
        </cdr:cNvSpPr>
      </cdr:nvSpPr>
      <cdr:spPr>
        <a:xfrm>
          <a:off x="1104900" y="2876550"/>
          <a:ext cx="981075" cy="2476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-0.0165</cdr:y>
    </cdr:from>
    <cdr:to>
      <cdr:x>-0.00975</cdr:x>
      <cdr:y>-0.0165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-0.00975</cdr:x>
      <cdr:y>-0.0165</cdr:y>
    </cdr:from>
    <cdr:to>
      <cdr:x>-0.00975</cdr:x>
      <cdr:y>-0.0165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0.19775</cdr:x>
      <cdr:y>0.19425</cdr:y>
    </cdr:from>
    <cdr:to>
      <cdr:x>0.3645</cdr:x>
      <cdr:y>0.278</cdr:y>
    </cdr:to>
    <cdr:sp>
      <cdr:nvSpPr>
        <cdr:cNvPr id="3" name="BlokTextu 1"/>
        <cdr:cNvSpPr txBox="1">
          <a:spLocks noChangeArrowheads="1"/>
        </cdr:cNvSpPr>
      </cdr:nvSpPr>
      <cdr:spPr>
        <a:xfrm>
          <a:off x="1181100" y="628650"/>
          <a:ext cx="100012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0.18325</cdr:x>
      <cdr:y>0.882</cdr:y>
    </cdr:from>
    <cdr:to>
      <cdr:x>0.35075</cdr:x>
      <cdr:y>0.96325</cdr:y>
    </cdr:to>
    <cdr:sp>
      <cdr:nvSpPr>
        <cdr:cNvPr id="1" name="BlokTextu 1"/>
        <cdr:cNvSpPr txBox="1">
          <a:spLocks noChangeArrowheads="1"/>
        </cdr:cNvSpPr>
      </cdr:nvSpPr>
      <cdr:spPr>
        <a:xfrm>
          <a:off x="1104900" y="2857500"/>
          <a:ext cx="1009650" cy="26670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0.18225</cdr:y>
    </cdr:from>
    <cdr:to>
      <cdr:x>0.332</cdr:x>
      <cdr:y>0.26575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19175" y="590550"/>
          <a:ext cx="98107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561975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38100" y="38100"/>
        <a:ext cx="6010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G21" sqref="G21"/>
    </sheetView>
  </sheetViews>
  <sheetFormatPr defaultColWidth="12.375" defaultRowHeight="12.75"/>
  <cols>
    <col min="1" max="1" width="10.375" style="0" customWidth="1"/>
    <col min="2" max="9" width="10.75390625" style="0" customWidth="1"/>
    <col min="10" max="11" width="11.75390625" style="0" customWidth="1"/>
    <col min="12" max="12" width="14.375" style="0" customWidth="1"/>
  </cols>
  <sheetData>
    <row r="1" spans="1:12" ht="17.25">
      <c r="A1" s="94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 ht="16.5">
      <c r="A2" s="97" t="s">
        <v>20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ht="18" thickBot="1">
      <c r="A3" s="100" t="s">
        <v>17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15">
      <c r="A4" s="66" t="s">
        <v>6</v>
      </c>
      <c r="B4" s="115" t="s">
        <v>9</v>
      </c>
      <c r="C4" s="105"/>
      <c r="D4" s="115" t="s">
        <v>3</v>
      </c>
      <c r="E4" s="105"/>
      <c r="F4" s="115" t="s">
        <v>5</v>
      </c>
      <c r="G4" s="106"/>
      <c r="H4" s="103" t="s">
        <v>4</v>
      </c>
      <c r="I4" s="104"/>
      <c r="J4" s="105" t="s">
        <v>10</v>
      </c>
      <c r="K4" s="105"/>
      <c r="L4" s="106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3390.960000000001</v>
      </c>
      <c r="C6" s="12">
        <v>881542.670000001</v>
      </c>
      <c r="D6" s="11">
        <v>861098.5079999996</v>
      </c>
      <c r="E6" s="12">
        <v>12.511</v>
      </c>
      <c r="F6" s="11">
        <v>51.5</v>
      </c>
      <c r="G6" s="13">
        <v>372108.7999999998</v>
      </c>
      <c r="H6" s="11">
        <v>236992.63999999975</v>
      </c>
      <c r="I6" s="13">
        <v>4292.72</v>
      </c>
      <c r="J6" s="25">
        <f aca="true" t="shared" si="0" ref="J6:J13">+B6+D6+F6+H6</f>
        <v>1101533.6079999993</v>
      </c>
      <c r="K6" s="25">
        <f aca="true" t="shared" si="1" ref="K6:K13">+C6+E6+G6+I6</f>
        <v>1257956.7010000008</v>
      </c>
      <c r="L6" s="26">
        <f>J6-K6</f>
        <v>-156423.0930000015</v>
      </c>
      <c r="P6" s="45"/>
      <c r="Q6" s="45"/>
    </row>
    <row r="7" spans="1:17" ht="12.75">
      <c r="A7" s="4">
        <v>2</v>
      </c>
      <c r="B7" s="11">
        <v>10100.510000000002</v>
      </c>
      <c r="C7" s="12">
        <v>680197.5900000002</v>
      </c>
      <c r="D7" s="11">
        <v>692579.9050000003</v>
      </c>
      <c r="E7" s="12">
        <v>196.249</v>
      </c>
      <c r="F7" s="11">
        <v>357.20000000000005</v>
      </c>
      <c r="G7" s="13">
        <v>299290.8999999998</v>
      </c>
      <c r="H7" s="11">
        <v>147444.1599999997</v>
      </c>
      <c r="I7" s="13">
        <v>10784.719999999994</v>
      </c>
      <c r="J7" s="25">
        <f t="shared" si="0"/>
        <v>850481.7749999999</v>
      </c>
      <c r="K7" s="25">
        <f t="shared" si="1"/>
        <v>990469.4589999999</v>
      </c>
      <c r="L7" s="26">
        <f>J7-K7</f>
        <v>-139987.684</v>
      </c>
      <c r="P7" s="45"/>
      <c r="Q7" s="45"/>
    </row>
    <row r="8" spans="1:17" ht="13.5" thickBot="1">
      <c r="A8" s="1">
        <v>3</v>
      </c>
      <c r="B8" s="14">
        <v>4734.350000000004</v>
      </c>
      <c r="C8" s="15">
        <v>812463.4699999995</v>
      </c>
      <c r="D8" s="14">
        <v>853407.6520000009</v>
      </c>
      <c r="E8" s="15">
        <v>40.412</v>
      </c>
      <c r="F8" s="14">
        <v>0.4</v>
      </c>
      <c r="G8" s="16">
        <v>336146.2999999999</v>
      </c>
      <c r="H8" s="14">
        <v>176637.27999999985</v>
      </c>
      <c r="I8" s="15">
        <v>2787.52</v>
      </c>
      <c r="J8" s="27">
        <f>B8+D8+F8+H8</f>
        <v>1034779.6820000007</v>
      </c>
      <c r="K8" s="28">
        <f t="shared" si="1"/>
        <v>1151437.7019999993</v>
      </c>
      <c r="L8" s="29">
        <f>J8-K8</f>
        <v>-116658.01999999862</v>
      </c>
      <c r="P8" s="45"/>
      <c r="Q8" s="45"/>
    </row>
    <row r="9" spans="1:17" ht="12.75">
      <c r="A9" s="4">
        <v>4</v>
      </c>
      <c r="B9" s="11">
        <v>0.42000000000000004</v>
      </c>
      <c r="C9" s="12">
        <v>1051314.3999999994</v>
      </c>
      <c r="D9" s="11">
        <v>819176.9029999995</v>
      </c>
      <c r="E9" s="12">
        <v>0</v>
      </c>
      <c r="F9" s="11">
        <v>0</v>
      </c>
      <c r="G9" s="13">
        <v>342993.4000000001</v>
      </c>
      <c r="H9" s="11">
        <v>214411.51999999996</v>
      </c>
      <c r="I9" s="12">
        <v>249.76000000000005</v>
      </c>
      <c r="J9" s="30">
        <f t="shared" si="0"/>
        <v>1033588.8429999994</v>
      </c>
      <c r="K9" s="25">
        <f t="shared" si="1"/>
        <v>1394557.5599999996</v>
      </c>
      <c r="L9" s="26">
        <f>J9-K9</f>
        <v>-360968.7170000002</v>
      </c>
      <c r="P9" s="45"/>
      <c r="Q9" s="45"/>
    </row>
    <row r="10" spans="1:17" ht="12.75">
      <c r="A10" s="4">
        <v>5</v>
      </c>
      <c r="B10" s="30">
        <v>12111.629999999994</v>
      </c>
      <c r="C10" s="25">
        <v>609187.1200000003</v>
      </c>
      <c r="D10" s="30">
        <v>715626.3810000005</v>
      </c>
      <c r="E10" s="25">
        <v>143.68800000000002</v>
      </c>
      <c r="F10" s="30">
        <v>3752.5999999999995</v>
      </c>
      <c r="G10" s="26">
        <v>170738.10000000006</v>
      </c>
      <c r="H10" s="30">
        <v>121584.4000000001</v>
      </c>
      <c r="I10" s="25">
        <v>5480.4</v>
      </c>
      <c r="J10" s="30">
        <f t="shared" si="0"/>
        <v>853075.0110000006</v>
      </c>
      <c r="K10" s="25">
        <f t="shared" si="1"/>
        <v>785549.3080000004</v>
      </c>
      <c r="L10" s="26">
        <f>J10-K10</f>
        <v>67525.70300000021</v>
      </c>
      <c r="P10" s="45"/>
      <c r="Q10" s="45"/>
    </row>
    <row r="11" spans="1:17" ht="13.5" thickBot="1">
      <c r="A11" s="4">
        <v>6</v>
      </c>
      <c r="B11" s="11">
        <v>839.6099999999998</v>
      </c>
      <c r="C11" s="12">
        <v>1025140.7500000003</v>
      </c>
      <c r="D11" s="11">
        <v>865744.9629999998</v>
      </c>
      <c r="E11" s="12">
        <v>0</v>
      </c>
      <c r="F11" s="11">
        <v>601.2000000000002</v>
      </c>
      <c r="G11" s="13">
        <v>224596.30000000016</v>
      </c>
      <c r="H11" s="11">
        <v>171447.04000000018</v>
      </c>
      <c r="I11" s="13">
        <v>854.6400000000001</v>
      </c>
      <c r="J11" s="25">
        <f t="shared" si="0"/>
        <v>1038632.8129999998</v>
      </c>
      <c r="K11" s="25">
        <f t="shared" si="1"/>
        <v>1250591.6900000004</v>
      </c>
      <c r="L11" s="29">
        <f aca="true" t="shared" si="2" ref="L11:L17">J11-K11</f>
        <v>-211958.87700000056</v>
      </c>
      <c r="P11" s="45"/>
      <c r="Q11" s="45"/>
    </row>
    <row r="12" spans="1:17" ht="12.75">
      <c r="A12" s="9">
        <v>7</v>
      </c>
      <c r="B12" s="17">
        <v>5393.28</v>
      </c>
      <c r="C12" s="18">
        <v>888020.3499999997</v>
      </c>
      <c r="D12" s="17">
        <v>946902.9330000008</v>
      </c>
      <c r="E12" s="18">
        <v>0</v>
      </c>
      <c r="F12" s="17">
        <v>5.8</v>
      </c>
      <c r="G12" s="19">
        <v>246501.69999999992</v>
      </c>
      <c r="H12" s="17">
        <v>212736.7199999998</v>
      </c>
      <c r="I12" s="19">
        <v>1.52</v>
      </c>
      <c r="J12" s="31">
        <f t="shared" si="0"/>
        <v>1165038.7330000007</v>
      </c>
      <c r="K12" s="31">
        <f t="shared" si="1"/>
        <v>1134523.5699999996</v>
      </c>
      <c r="L12" s="26">
        <f t="shared" si="2"/>
        <v>30515.163000001106</v>
      </c>
      <c r="P12" s="45"/>
      <c r="Q12" s="45"/>
    </row>
    <row r="13" spans="1:17" ht="12.75">
      <c r="A13" s="4">
        <v>8</v>
      </c>
      <c r="B13" s="11">
        <v>5064.470000000001</v>
      </c>
      <c r="C13" s="12">
        <v>644043.5300000003</v>
      </c>
      <c r="D13" s="11">
        <v>862643.912</v>
      </c>
      <c r="E13" s="12">
        <v>0</v>
      </c>
      <c r="F13" s="11">
        <v>1183.5999999999995</v>
      </c>
      <c r="G13" s="13">
        <v>109880.99999999999</v>
      </c>
      <c r="H13" s="11">
        <v>127353.03999999998</v>
      </c>
      <c r="I13" s="13">
        <v>348.5600000000002</v>
      </c>
      <c r="J13" s="25">
        <f t="shared" si="0"/>
        <v>996245.0219999999</v>
      </c>
      <c r="K13" s="25">
        <f t="shared" si="1"/>
        <v>754273.0900000003</v>
      </c>
      <c r="L13" s="26">
        <f t="shared" si="2"/>
        <v>241971.93199999956</v>
      </c>
      <c r="P13" s="45"/>
      <c r="Q13" s="45"/>
    </row>
    <row r="14" spans="1:17" ht="13.5" thickBot="1">
      <c r="A14" s="10">
        <v>9</v>
      </c>
      <c r="B14" s="14">
        <v>8368.729999999998</v>
      </c>
      <c r="C14" s="15">
        <v>581236.4900000003</v>
      </c>
      <c r="D14" s="14">
        <v>615661.8779999999</v>
      </c>
      <c r="E14" s="15">
        <v>0.337</v>
      </c>
      <c r="F14" s="14">
        <v>81.49999999999999</v>
      </c>
      <c r="G14" s="16">
        <v>245764.3000000001</v>
      </c>
      <c r="H14" s="14">
        <v>180762</v>
      </c>
      <c r="I14" s="16">
        <v>1164.4800000000002</v>
      </c>
      <c r="J14" s="27">
        <f aca="true" t="shared" si="3" ref="J14:K17">+B14+D14+F14+H14</f>
        <v>804874.1079999999</v>
      </c>
      <c r="K14" s="28">
        <f t="shared" si="3"/>
        <v>828165.6070000005</v>
      </c>
      <c r="L14" s="29">
        <f t="shared" si="2"/>
        <v>-23291.49900000065</v>
      </c>
      <c r="P14" s="45"/>
      <c r="Q14" s="45"/>
    </row>
    <row r="15" spans="1:17" ht="12.75">
      <c r="A15" s="4">
        <v>10</v>
      </c>
      <c r="B15" s="11">
        <v>275.63</v>
      </c>
      <c r="C15" s="12">
        <v>773757.7700000003</v>
      </c>
      <c r="D15" s="11">
        <v>574034.7090000005</v>
      </c>
      <c r="E15" s="12">
        <v>0</v>
      </c>
      <c r="F15" s="11">
        <v>0</v>
      </c>
      <c r="G15" s="13">
        <v>369171.8999999999</v>
      </c>
      <c r="H15" s="11">
        <v>294865.0400000005</v>
      </c>
      <c r="I15" s="13">
        <v>88</v>
      </c>
      <c r="J15" s="25">
        <f>+B15+D15+F15+H15</f>
        <v>869175.379000001</v>
      </c>
      <c r="K15" s="25">
        <f>+C15+E15+G15+I15</f>
        <v>1143017.6700000002</v>
      </c>
      <c r="L15" s="26">
        <f>J15-K15</f>
        <v>-273842.29099999915</v>
      </c>
      <c r="P15" s="45"/>
      <c r="Q15" s="45"/>
    </row>
    <row r="16" spans="1:17" ht="12.75">
      <c r="A16" s="4">
        <v>11</v>
      </c>
      <c r="B16" s="11">
        <v>3777.4600000000014</v>
      </c>
      <c r="C16" s="12">
        <v>688293.5199999989</v>
      </c>
      <c r="D16" s="11">
        <v>702658.6229999999</v>
      </c>
      <c r="E16" s="12">
        <v>0</v>
      </c>
      <c r="F16" s="11">
        <v>0</v>
      </c>
      <c r="G16" s="13">
        <v>364805.99999999994</v>
      </c>
      <c r="H16" s="11">
        <v>295135.60000000015</v>
      </c>
      <c r="I16" s="13">
        <v>458.56000000000006</v>
      </c>
      <c r="J16" s="25">
        <f t="shared" si="3"/>
        <v>1001571.683</v>
      </c>
      <c r="K16" s="25">
        <f t="shared" si="3"/>
        <v>1053558.079999999</v>
      </c>
      <c r="L16" s="26">
        <f t="shared" si="2"/>
        <v>-51986.39699999895</v>
      </c>
      <c r="P16" s="45"/>
      <c r="Q16" s="45"/>
    </row>
    <row r="17" spans="1:17" ht="12.75">
      <c r="A17" s="5">
        <v>12</v>
      </c>
      <c r="B17" s="20">
        <v>3859.350000000001</v>
      </c>
      <c r="C17" s="21">
        <v>761888.6500000006</v>
      </c>
      <c r="D17" s="20">
        <v>847154.9689999999</v>
      </c>
      <c r="E17" s="21">
        <v>98.32</v>
      </c>
      <c r="F17" s="20">
        <v>0.4</v>
      </c>
      <c r="G17" s="22">
        <v>418562.69999999995</v>
      </c>
      <c r="H17" s="20">
        <v>261358.4</v>
      </c>
      <c r="I17" s="22">
        <v>2018.5600000000004</v>
      </c>
      <c r="J17" s="23">
        <f t="shared" si="3"/>
        <v>1112373.119</v>
      </c>
      <c r="K17" s="23">
        <f t="shared" si="3"/>
        <v>1182568.2300000004</v>
      </c>
      <c r="L17" s="24">
        <f t="shared" si="2"/>
        <v>-70195.1110000005</v>
      </c>
      <c r="P17" s="45"/>
      <c r="Q17" s="45"/>
    </row>
    <row r="18" spans="1:14" ht="13.5" thickBot="1">
      <c r="A18" s="6" t="s">
        <v>0</v>
      </c>
      <c r="B18" s="90">
        <f aca="true" t="shared" si="4" ref="B18:L18">SUM(B6:B17)</f>
        <v>57916.399999999994</v>
      </c>
      <c r="C18" s="91">
        <f t="shared" si="4"/>
        <v>9397086.31</v>
      </c>
      <c r="D18" s="90">
        <f t="shared" si="4"/>
        <v>9356691.336000003</v>
      </c>
      <c r="E18" s="91">
        <f t="shared" si="4"/>
        <v>491.517</v>
      </c>
      <c r="F18" s="90">
        <f t="shared" si="4"/>
        <v>6034.199999999999</v>
      </c>
      <c r="G18" s="91">
        <f t="shared" si="4"/>
        <v>3500561.3999999994</v>
      </c>
      <c r="H18" s="90">
        <f t="shared" si="4"/>
        <v>2440727.8400000003</v>
      </c>
      <c r="I18" s="91">
        <f t="shared" si="4"/>
        <v>28529.44</v>
      </c>
      <c r="J18" s="90">
        <f t="shared" si="4"/>
        <v>11861369.776</v>
      </c>
      <c r="K18" s="92">
        <f t="shared" si="4"/>
        <v>12926668.667</v>
      </c>
      <c r="L18" s="91">
        <f t="shared" si="4"/>
        <v>-1065298.8909999994</v>
      </c>
      <c r="N18" s="45"/>
    </row>
    <row r="19" spans="1:12" s="42" customFormat="1" ht="12.75">
      <c r="A19" s="67" t="s">
        <v>15</v>
      </c>
      <c r="C19" s="41"/>
      <c r="D19" s="41"/>
      <c r="E19" s="41"/>
      <c r="F19" s="41"/>
      <c r="G19" s="41"/>
      <c r="H19" s="41"/>
      <c r="I19" s="41"/>
      <c r="J19" s="41"/>
      <c r="K19" s="107" t="s">
        <v>19</v>
      </c>
      <c r="L19" s="107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112" t="s">
        <v>12</v>
      </c>
      <c r="C21" s="113"/>
      <c r="D21" s="113"/>
      <c r="E21" s="114"/>
      <c r="F21" s="83"/>
      <c r="G21" s="83"/>
      <c r="H21" s="83"/>
      <c r="I21" s="83"/>
      <c r="J21" s="108"/>
      <c r="K21" s="108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-878151.710000001</v>
      </c>
      <c r="C23" s="33">
        <f>D6-E6</f>
        <v>861085.9969999995</v>
      </c>
      <c r="D23" s="34">
        <f>F6-G6</f>
        <v>-372057.2999999998</v>
      </c>
      <c r="E23" s="33">
        <f>H6-I6</f>
        <v>232699.91999999975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-670097.0800000002</v>
      </c>
      <c r="C24" s="33">
        <f aca="true" t="shared" si="6" ref="C24:C34">D7-E7</f>
        <v>692383.6560000003</v>
      </c>
      <c r="D24" s="34">
        <f aca="true" t="shared" si="7" ref="D24:D34">F7-G7</f>
        <v>-298933.6999999998</v>
      </c>
      <c r="E24" s="33">
        <f aca="true" t="shared" si="8" ref="E24:E34">H7-I7</f>
        <v>136659.4399999997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-807729.1199999995</v>
      </c>
      <c r="C25" s="36">
        <f t="shared" si="6"/>
        <v>853367.2400000009</v>
      </c>
      <c r="D25" s="37">
        <f t="shared" si="7"/>
        <v>-336145.89999999985</v>
      </c>
      <c r="E25" s="36">
        <f t="shared" si="8"/>
        <v>173849.75999999986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-1051313.9799999995</v>
      </c>
      <c r="C26" s="33">
        <f t="shared" si="6"/>
        <v>819176.9029999995</v>
      </c>
      <c r="D26" s="34">
        <f t="shared" si="7"/>
        <v>-342993.4000000001</v>
      </c>
      <c r="E26" s="33">
        <f t="shared" si="8"/>
        <v>214161.75999999995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-597075.4900000003</v>
      </c>
      <c r="C27" s="33">
        <f t="shared" si="6"/>
        <v>715482.6930000006</v>
      </c>
      <c r="D27" s="34">
        <f t="shared" si="7"/>
        <v>-166985.50000000006</v>
      </c>
      <c r="E27" s="33">
        <f t="shared" si="8"/>
        <v>116104.0000000001</v>
      </c>
      <c r="F27" s="85"/>
      <c r="G27" s="85"/>
      <c r="H27" s="93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-1024301.1400000004</v>
      </c>
      <c r="C28" s="36">
        <f t="shared" si="6"/>
        <v>865744.9629999998</v>
      </c>
      <c r="D28" s="37">
        <f t="shared" si="7"/>
        <v>-223995.10000000015</v>
      </c>
      <c r="E28" s="36">
        <f t="shared" si="8"/>
        <v>170592.40000000017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-882627.0699999997</v>
      </c>
      <c r="C29" s="33">
        <f t="shared" si="6"/>
        <v>946902.9330000008</v>
      </c>
      <c r="D29" s="34">
        <f t="shared" si="7"/>
        <v>-246495.89999999994</v>
      </c>
      <c r="E29" s="33">
        <f t="shared" si="8"/>
        <v>212735.1999999998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-638979.0600000003</v>
      </c>
      <c r="C30" s="33">
        <f t="shared" si="6"/>
        <v>862643.912</v>
      </c>
      <c r="D30" s="34">
        <f t="shared" si="7"/>
        <v>-108697.39999999998</v>
      </c>
      <c r="E30" s="33">
        <f t="shared" si="8"/>
        <v>127004.47999999998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-572867.7600000004</v>
      </c>
      <c r="C31" s="36">
        <f t="shared" si="6"/>
        <v>615661.5409999999</v>
      </c>
      <c r="D31" s="37">
        <f t="shared" si="7"/>
        <v>-245682.8000000001</v>
      </c>
      <c r="E31" s="36">
        <f t="shared" si="8"/>
        <v>179597.52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-773482.1400000002</v>
      </c>
      <c r="C32" s="33">
        <f t="shared" si="6"/>
        <v>574034.7090000005</v>
      </c>
      <c r="D32" s="34">
        <f t="shared" si="7"/>
        <v>-369171.8999999999</v>
      </c>
      <c r="E32" s="33">
        <f t="shared" si="8"/>
        <v>294777.0400000005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-684516.0599999989</v>
      </c>
      <c r="C33" s="33">
        <f t="shared" si="6"/>
        <v>702658.6229999999</v>
      </c>
      <c r="D33" s="34">
        <f t="shared" si="7"/>
        <v>-364805.99999999994</v>
      </c>
      <c r="E33" s="33">
        <f t="shared" si="8"/>
        <v>294677.04000000015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-758029.3000000006</v>
      </c>
      <c r="C34" s="36">
        <f t="shared" si="6"/>
        <v>847056.649</v>
      </c>
      <c r="D34" s="37">
        <f t="shared" si="7"/>
        <v>-418562.29999999993</v>
      </c>
      <c r="E34" s="36">
        <f t="shared" si="8"/>
        <v>259339.84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-9339169.910000002</v>
      </c>
      <c r="C35" s="39">
        <f>SUM(C23:C34)</f>
        <v>9356199.819000004</v>
      </c>
      <c r="D35" s="40">
        <f>SUM(D23:D34)</f>
        <v>-3494527.1999999993</v>
      </c>
      <c r="E35" s="87">
        <f>SUM(E23:E34)</f>
        <v>2412198.4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109" t="s">
        <v>13</v>
      </c>
      <c r="C38" s="110"/>
      <c r="D38" s="110"/>
      <c r="E38" s="111"/>
      <c r="G38" s="109" t="s">
        <v>14</v>
      </c>
      <c r="H38" s="110"/>
      <c r="I38" s="111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-553799.1400000001</v>
      </c>
      <c r="C40" s="33">
        <v>701632.87</v>
      </c>
      <c r="D40" s="34">
        <v>-278914</v>
      </c>
      <c r="E40" s="33">
        <v>183046.24</v>
      </c>
      <c r="G40" s="30">
        <v>921404.9199999999</v>
      </c>
      <c r="H40" s="26">
        <v>869438.9500000001</v>
      </c>
      <c r="I40" s="26">
        <v>51965.969999999856</v>
      </c>
      <c r="J40" s="45"/>
    </row>
    <row r="41" spans="1:10" ht="12.75">
      <c r="A41" s="75">
        <v>2</v>
      </c>
      <c r="B41" s="32">
        <v>-428287.88999999996</v>
      </c>
      <c r="C41" s="33">
        <v>630795.62</v>
      </c>
      <c r="D41" s="34">
        <v>-331120.6</v>
      </c>
      <c r="E41" s="33">
        <v>165985.6</v>
      </c>
      <c r="G41" s="30">
        <v>823285.79</v>
      </c>
      <c r="H41" s="26">
        <v>785913.0599999999</v>
      </c>
      <c r="I41" s="26">
        <v>37372.7300000001</v>
      </c>
      <c r="J41" s="45"/>
    </row>
    <row r="42" spans="1:10" ht="13.5" thickBot="1">
      <c r="A42" s="69">
        <v>3</v>
      </c>
      <c r="B42" s="35">
        <v>-416996.9299999996</v>
      </c>
      <c r="C42" s="36">
        <v>641058.1300000004</v>
      </c>
      <c r="D42" s="37">
        <v>-292022.69999999995</v>
      </c>
      <c r="E42" s="36">
        <v>159424.71999999983</v>
      </c>
      <c r="G42" s="27">
        <v>848621.6200000002</v>
      </c>
      <c r="H42" s="29">
        <v>757158.3999999994</v>
      </c>
      <c r="I42" s="29">
        <v>91463.22000000079</v>
      </c>
      <c r="J42" s="45"/>
    </row>
    <row r="43" spans="1:10" ht="12.75">
      <c r="A43" s="75">
        <v>4</v>
      </c>
      <c r="B43" s="32">
        <v>-360683.69999999995</v>
      </c>
      <c r="C43" s="33">
        <v>487884.27</v>
      </c>
      <c r="D43" s="34">
        <v>-164318.4</v>
      </c>
      <c r="E43" s="33">
        <v>48537.92</v>
      </c>
      <c r="G43" s="30">
        <v>605146.8</v>
      </c>
      <c r="H43" s="26">
        <v>593726.71</v>
      </c>
      <c r="I43" s="26">
        <v>11420.090000000084</v>
      </c>
      <c r="J43" s="45"/>
    </row>
    <row r="44" spans="1:10" ht="12.75">
      <c r="A44" s="75">
        <v>5</v>
      </c>
      <c r="B44" s="32">
        <v>-282895.02999999997</v>
      </c>
      <c r="C44" s="33">
        <v>406614.68</v>
      </c>
      <c r="D44" s="34">
        <v>46067.6</v>
      </c>
      <c r="E44" s="33">
        <v>-37857.6</v>
      </c>
      <c r="G44" s="30">
        <v>561369.33</v>
      </c>
      <c r="H44" s="26">
        <v>429439.67999999993</v>
      </c>
      <c r="I44" s="26">
        <v>131929.65000000002</v>
      </c>
      <c r="J44" s="45"/>
    </row>
    <row r="45" spans="1:10" ht="13.5" thickBot="1">
      <c r="A45" s="75">
        <v>6</v>
      </c>
      <c r="B45" s="35">
        <v>-377793.4799999997</v>
      </c>
      <c r="C45" s="36">
        <v>477717.78999999934</v>
      </c>
      <c r="D45" s="37">
        <v>-76868.00000000012</v>
      </c>
      <c r="E45" s="36">
        <v>122692.08000000007</v>
      </c>
      <c r="G45" s="27">
        <v>654044.8599999994</v>
      </c>
      <c r="H45" s="29">
        <v>508296.4699999998</v>
      </c>
      <c r="I45" s="29">
        <v>145748.3899999996</v>
      </c>
      <c r="J45" s="45"/>
    </row>
    <row r="46" spans="1:10" ht="12.75">
      <c r="A46" s="74">
        <v>7</v>
      </c>
      <c r="B46" s="32">
        <v>-750212.89</v>
      </c>
      <c r="C46" s="33">
        <v>787044.988</v>
      </c>
      <c r="D46" s="34">
        <v>-358512</v>
      </c>
      <c r="E46" s="33">
        <v>278946.48</v>
      </c>
      <c r="G46" s="30">
        <v>1070278.168</v>
      </c>
      <c r="H46" s="26">
        <v>1113011.59</v>
      </c>
      <c r="I46" s="26">
        <v>-42733.42200000002</v>
      </c>
      <c r="J46" s="45"/>
    </row>
    <row r="47" spans="1:10" ht="12.75">
      <c r="A47" s="75">
        <v>8</v>
      </c>
      <c r="B47" s="32">
        <v>-786779.53</v>
      </c>
      <c r="C47" s="33">
        <v>695559.4909999999</v>
      </c>
      <c r="D47" s="34">
        <v>-165014.1</v>
      </c>
      <c r="E47" s="33">
        <v>208266.63999999998</v>
      </c>
      <c r="G47" s="30">
        <v>907001.4309999999</v>
      </c>
      <c r="H47" s="26">
        <v>954968.9299999999</v>
      </c>
      <c r="I47" s="26">
        <v>-47967.49900000007</v>
      </c>
      <c r="J47" s="45"/>
    </row>
    <row r="48" spans="1:10" ht="13.5" thickBot="1">
      <c r="A48" s="69">
        <v>9</v>
      </c>
      <c r="B48" s="35">
        <v>-624202.61</v>
      </c>
      <c r="C48" s="36">
        <v>784898.993</v>
      </c>
      <c r="D48" s="37">
        <v>-270909</v>
      </c>
      <c r="E48" s="36">
        <v>80134.56</v>
      </c>
      <c r="G48" s="27">
        <v>870999.6630000001</v>
      </c>
      <c r="H48" s="29">
        <v>901077.72</v>
      </c>
      <c r="I48" s="29">
        <v>-30078.056999999913</v>
      </c>
      <c r="J48" s="45"/>
    </row>
    <row r="49" spans="1:10" ht="12.75">
      <c r="A49" s="75">
        <v>10</v>
      </c>
      <c r="B49" s="32">
        <v>-845360.4199999999</v>
      </c>
      <c r="C49" s="33">
        <v>885974.881</v>
      </c>
      <c r="D49" s="34">
        <v>-433555.80000000005</v>
      </c>
      <c r="E49" s="33">
        <v>244818.32</v>
      </c>
      <c r="G49" s="30">
        <v>1131509.441</v>
      </c>
      <c r="H49" s="26">
        <v>1279632.46</v>
      </c>
      <c r="I49" s="26">
        <v>-148123.01899999985</v>
      </c>
      <c r="J49" s="45"/>
    </row>
    <row r="50" spans="1:10" ht="12.75">
      <c r="A50" s="75">
        <v>11</v>
      </c>
      <c r="B50" s="32">
        <v>-740089.7200000002</v>
      </c>
      <c r="C50" s="33">
        <v>718038.8570000001</v>
      </c>
      <c r="D50" s="34">
        <v>-283317.1000000004</v>
      </c>
      <c r="E50" s="33">
        <v>113122.60000000005</v>
      </c>
      <c r="G50" s="30">
        <v>847912.5760000001</v>
      </c>
      <c r="H50" s="26">
        <v>1040157.9390000007</v>
      </c>
      <c r="I50" s="26">
        <v>-192245.3630000006</v>
      </c>
      <c r="J50" s="45"/>
    </row>
    <row r="51" spans="1:10" ht="13.5" thickBot="1">
      <c r="A51" s="69">
        <v>12</v>
      </c>
      <c r="B51" s="35">
        <v>-998184.4799999993</v>
      </c>
      <c r="C51" s="36">
        <v>1072492.4080000005</v>
      </c>
      <c r="D51" s="37">
        <v>-442511.9000000001</v>
      </c>
      <c r="E51" s="36">
        <v>312542.7199999998</v>
      </c>
      <c r="G51" s="43">
        <v>1385150.9880000004</v>
      </c>
      <c r="H51" s="44">
        <v>1440812.2399999993</v>
      </c>
      <c r="I51" s="44">
        <v>-55661.25199999893</v>
      </c>
      <c r="J51" s="45"/>
    </row>
    <row r="52" spans="1:10" ht="13.5" thickBot="1">
      <c r="A52" s="69" t="s">
        <v>0</v>
      </c>
      <c r="B52" s="76">
        <f>SUM(B40:B51)</f>
        <v>-7165285.819999999</v>
      </c>
      <c r="C52" s="76">
        <f>SUM(C40:C51)</f>
        <v>8289712.978</v>
      </c>
      <c r="D52" s="76">
        <f>SUM(D40:D51)</f>
        <v>-3050996.0000000005</v>
      </c>
      <c r="E52" s="77">
        <f>SUM(E40:E51)</f>
        <v>1879660.2799999998</v>
      </c>
      <c r="G52" s="78">
        <f>SUM(G40:G51)</f>
        <v>10626725.587</v>
      </c>
      <c r="H52" s="82">
        <f>SUM(H40:H51)</f>
        <v>10673634.148999996</v>
      </c>
      <c r="I52" s="79">
        <f>SUM(I40:I51)</f>
        <v>-46908.56199999893</v>
      </c>
      <c r="J52" s="45"/>
    </row>
  </sheetData>
  <sheetProtection/>
  <mergeCells count="13">
    <mergeCell ref="J21:K21"/>
    <mergeCell ref="G38:I38"/>
    <mergeCell ref="B21:E21"/>
    <mergeCell ref="B38:E38"/>
    <mergeCell ref="B4:C4"/>
    <mergeCell ref="D4:E4"/>
    <mergeCell ref="F4:G4"/>
    <mergeCell ref="A1:L1"/>
    <mergeCell ref="A2:L2"/>
    <mergeCell ref="A3:L3"/>
    <mergeCell ref="H4:I4"/>
    <mergeCell ref="J4:L4"/>
    <mergeCell ref="K19:L19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9.625" style="47" bestFit="1" customWidth="1"/>
    <col min="2" max="2" width="9.625" style="0" bestFit="1" customWidth="1"/>
    <col min="3" max="3" width="10.375" style="0" customWidth="1"/>
    <col min="4" max="4" width="10.875" style="0" customWidth="1"/>
    <col min="5" max="5" width="10.50390625" style="0" customWidth="1"/>
    <col min="6" max="6" width="10.375" style="0" customWidth="1"/>
    <col min="7" max="7" width="10.875" style="0" customWidth="1"/>
    <col min="8" max="8" width="11.375" style="0" customWidth="1"/>
    <col min="9" max="9" width="11.875" style="0" customWidth="1"/>
  </cols>
  <sheetData>
    <row r="1" spans="1:9" ht="13.5" thickBot="1">
      <c r="A1" s="120" t="s">
        <v>18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ht="12.75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ht="12.75">
      <c r="A3" s="60" t="s">
        <v>6</v>
      </c>
      <c r="B3" s="48">
        <v>2014</v>
      </c>
      <c r="C3" s="51">
        <v>2013</v>
      </c>
      <c r="D3" s="48">
        <v>2014</v>
      </c>
      <c r="E3" s="51">
        <v>2013</v>
      </c>
      <c r="F3" s="48">
        <v>2014</v>
      </c>
      <c r="G3" s="51">
        <v>2013</v>
      </c>
      <c r="H3" s="48">
        <v>2014</v>
      </c>
      <c r="I3" s="88">
        <v>2013</v>
      </c>
    </row>
    <row r="4" spans="1:9" ht="12.75">
      <c r="A4" s="53">
        <v>1</v>
      </c>
      <c r="B4" s="49">
        <f>Hárok1!B23</f>
        <v>-878151.710000001</v>
      </c>
      <c r="C4" s="52">
        <f>Hárok1!B40</f>
        <v>-553799.1400000001</v>
      </c>
      <c r="D4" s="50">
        <f>Hárok1!C23</f>
        <v>861085.9969999995</v>
      </c>
      <c r="E4" s="50">
        <f>Hárok1!C40</f>
        <v>701632.87</v>
      </c>
      <c r="F4" s="49">
        <f>Hárok1!D23</f>
        <v>-372057.2999999998</v>
      </c>
      <c r="G4" s="52">
        <f>Hárok1!D40</f>
        <v>-278914</v>
      </c>
      <c r="H4" s="49">
        <f>Hárok1!E23</f>
        <v>232699.91999999975</v>
      </c>
      <c r="I4" s="54">
        <f>Hárok1!E40</f>
        <v>183046.24</v>
      </c>
    </row>
    <row r="5" spans="1:9" ht="12.75">
      <c r="A5" s="53">
        <v>2</v>
      </c>
      <c r="B5" s="49">
        <f>Hárok1!B24</f>
        <v>-670097.0800000002</v>
      </c>
      <c r="C5" s="52">
        <f>Hárok1!B41</f>
        <v>-428287.88999999996</v>
      </c>
      <c r="D5" s="50">
        <f>Hárok1!C24</f>
        <v>692383.6560000003</v>
      </c>
      <c r="E5" s="50">
        <f>Hárok1!C41</f>
        <v>630795.62</v>
      </c>
      <c r="F5" s="49">
        <f>Hárok1!D24</f>
        <v>-298933.6999999998</v>
      </c>
      <c r="G5" s="52">
        <f>Hárok1!D41</f>
        <v>-331120.6</v>
      </c>
      <c r="H5" s="49">
        <f>Hárok1!E24</f>
        <v>136659.4399999997</v>
      </c>
      <c r="I5" s="54">
        <f>Hárok1!E41</f>
        <v>165985.6</v>
      </c>
    </row>
    <row r="6" spans="1:9" ht="12.75">
      <c r="A6" s="53">
        <v>3</v>
      </c>
      <c r="B6" s="49">
        <f>Hárok1!B25</f>
        <v>-807729.1199999995</v>
      </c>
      <c r="C6" s="52">
        <f>Hárok1!B42</f>
        <v>-416996.9299999996</v>
      </c>
      <c r="D6" s="50">
        <f>Hárok1!C25</f>
        <v>853367.2400000009</v>
      </c>
      <c r="E6" s="50">
        <f>Hárok1!C42</f>
        <v>641058.1300000004</v>
      </c>
      <c r="F6" s="49">
        <f>Hárok1!D25</f>
        <v>-336145.89999999985</v>
      </c>
      <c r="G6" s="52">
        <f>Hárok1!D42</f>
        <v>-292022.69999999995</v>
      </c>
      <c r="H6" s="49">
        <f>Hárok1!E25</f>
        <v>173849.75999999986</v>
      </c>
      <c r="I6" s="54">
        <f>Hárok1!E42</f>
        <v>159424.71999999983</v>
      </c>
    </row>
    <row r="7" spans="1:9" ht="12.75">
      <c r="A7" s="53">
        <v>4</v>
      </c>
      <c r="B7" s="49">
        <f>Hárok1!B26</f>
        <v>-1051313.9799999995</v>
      </c>
      <c r="C7" s="52">
        <f>Hárok1!B43</f>
        <v>-360683.69999999995</v>
      </c>
      <c r="D7" s="50">
        <f>Hárok1!C26</f>
        <v>819176.9029999995</v>
      </c>
      <c r="E7" s="50">
        <f>Hárok1!C43</f>
        <v>487884.27</v>
      </c>
      <c r="F7" s="49">
        <f>Hárok1!D26</f>
        <v>-342993.4000000001</v>
      </c>
      <c r="G7" s="52">
        <f>Hárok1!D43</f>
        <v>-164318.4</v>
      </c>
      <c r="H7" s="49">
        <f>Hárok1!E26</f>
        <v>214161.75999999995</v>
      </c>
      <c r="I7" s="54">
        <f>Hárok1!E43</f>
        <v>48537.92</v>
      </c>
    </row>
    <row r="8" spans="1:9" ht="12.75">
      <c r="A8" s="53">
        <v>5</v>
      </c>
      <c r="B8" s="49">
        <f>Hárok1!B27</f>
        <v>-597075.4900000003</v>
      </c>
      <c r="C8" s="52">
        <f>Hárok1!B44</f>
        <v>-282895.02999999997</v>
      </c>
      <c r="D8" s="50">
        <f>Hárok1!C27</f>
        <v>715482.6930000006</v>
      </c>
      <c r="E8" s="50">
        <f>Hárok1!C44</f>
        <v>406614.68</v>
      </c>
      <c r="F8" s="49">
        <f>Hárok1!D27</f>
        <v>-166985.50000000006</v>
      </c>
      <c r="G8" s="52">
        <f>Hárok1!D44</f>
        <v>46067.6</v>
      </c>
      <c r="H8" s="49">
        <f>Hárok1!E27</f>
        <v>116104.0000000001</v>
      </c>
      <c r="I8" s="54">
        <f>Hárok1!E44</f>
        <v>-37857.6</v>
      </c>
    </row>
    <row r="9" spans="1:9" ht="12.75">
      <c r="A9" s="53">
        <v>6</v>
      </c>
      <c r="B9" s="49">
        <f>Hárok1!B28</f>
        <v>-1024301.1400000004</v>
      </c>
      <c r="C9" s="52">
        <f>Hárok1!B45</f>
        <v>-377793.4799999997</v>
      </c>
      <c r="D9" s="50">
        <f>Hárok1!C28</f>
        <v>865744.9629999998</v>
      </c>
      <c r="E9" s="50">
        <f>Hárok1!C45</f>
        <v>477717.78999999934</v>
      </c>
      <c r="F9" s="49">
        <f>Hárok1!D28</f>
        <v>-223995.10000000015</v>
      </c>
      <c r="G9" s="52">
        <f>Hárok1!D45</f>
        <v>-76868.00000000012</v>
      </c>
      <c r="H9" s="49">
        <f>Hárok1!E28</f>
        <v>170592.40000000017</v>
      </c>
      <c r="I9" s="54">
        <f>Hárok1!E45</f>
        <v>122692.08000000007</v>
      </c>
    </row>
    <row r="10" spans="1:9" ht="12.75">
      <c r="A10" s="53">
        <v>7</v>
      </c>
      <c r="B10" s="49">
        <f>Hárok1!B29</f>
        <v>-882627.0699999997</v>
      </c>
      <c r="C10" s="52">
        <f>Hárok1!B46</f>
        <v>-750212.89</v>
      </c>
      <c r="D10" s="50">
        <f>Hárok1!C29</f>
        <v>946902.9330000008</v>
      </c>
      <c r="E10" s="50">
        <f>Hárok1!C46</f>
        <v>787044.988</v>
      </c>
      <c r="F10" s="49">
        <f>Hárok1!D29</f>
        <v>-246495.89999999994</v>
      </c>
      <c r="G10" s="52">
        <f>Hárok1!D46</f>
        <v>-358512</v>
      </c>
      <c r="H10" s="49">
        <f>Hárok1!E29</f>
        <v>212735.1999999998</v>
      </c>
      <c r="I10" s="54">
        <f>Hárok1!E46</f>
        <v>278946.48</v>
      </c>
    </row>
    <row r="11" spans="1:9" ht="12.75">
      <c r="A11" s="53">
        <v>8</v>
      </c>
      <c r="B11" s="49">
        <f>Hárok1!B30</f>
        <v>-638979.0600000003</v>
      </c>
      <c r="C11" s="52">
        <f>Hárok1!B47</f>
        <v>-786779.53</v>
      </c>
      <c r="D11" s="50">
        <f>Hárok1!C30</f>
        <v>862643.912</v>
      </c>
      <c r="E11" s="50">
        <f>Hárok1!C47</f>
        <v>695559.4909999999</v>
      </c>
      <c r="F11" s="49">
        <f>Hárok1!D30</f>
        <v>-108697.39999999998</v>
      </c>
      <c r="G11" s="52">
        <f>Hárok1!D47</f>
        <v>-165014.1</v>
      </c>
      <c r="H11" s="49">
        <f>Hárok1!E30</f>
        <v>127004.47999999998</v>
      </c>
      <c r="I11" s="54">
        <f>Hárok1!E47</f>
        <v>208266.63999999998</v>
      </c>
    </row>
    <row r="12" spans="1:9" ht="12.75">
      <c r="A12" s="53">
        <v>9</v>
      </c>
      <c r="B12" s="49">
        <f>Hárok1!B31</f>
        <v>-572867.7600000004</v>
      </c>
      <c r="C12" s="52">
        <f>Hárok1!B48</f>
        <v>-624202.61</v>
      </c>
      <c r="D12" s="50">
        <f>Hárok1!C31</f>
        <v>615661.5409999999</v>
      </c>
      <c r="E12" s="50">
        <f>Hárok1!C48</f>
        <v>784898.993</v>
      </c>
      <c r="F12" s="49">
        <f>Hárok1!D31</f>
        <v>-245682.8000000001</v>
      </c>
      <c r="G12" s="52">
        <f>Hárok1!D48</f>
        <v>-270909</v>
      </c>
      <c r="H12" s="49">
        <f>Hárok1!E31</f>
        <v>179597.52</v>
      </c>
      <c r="I12" s="54">
        <f>Hárok1!E48</f>
        <v>80134.56</v>
      </c>
    </row>
    <row r="13" spans="1:9" ht="12.75">
      <c r="A13" s="53">
        <v>10</v>
      </c>
      <c r="B13" s="49">
        <f>Hárok1!B32</f>
        <v>-773482.1400000002</v>
      </c>
      <c r="C13" s="52">
        <f>Hárok1!B49</f>
        <v>-845360.4199999999</v>
      </c>
      <c r="D13" s="50">
        <f>Hárok1!C32</f>
        <v>574034.7090000005</v>
      </c>
      <c r="E13" s="50">
        <f>Hárok1!C49</f>
        <v>885974.881</v>
      </c>
      <c r="F13" s="49">
        <f>Hárok1!D32</f>
        <v>-369171.8999999999</v>
      </c>
      <c r="G13" s="52">
        <f>Hárok1!D49</f>
        <v>-433555.80000000005</v>
      </c>
      <c r="H13" s="49">
        <f>Hárok1!E32</f>
        <v>294777.0400000005</v>
      </c>
      <c r="I13" s="54">
        <f>Hárok1!E49</f>
        <v>244818.32</v>
      </c>
    </row>
    <row r="14" spans="1:9" ht="12.75">
      <c r="A14" s="53">
        <v>11</v>
      </c>
      <c r="B14" s="49">
        <f>Hárok1!B33</f>
        <v>-684516.0599999989</v>
      </c>
      <c r="C14" s="52">
        <f>Hárok1!B50</f>
        <v>-740089.7200000002</v>
      </c>
      <c r="D14" s="50">
        <f>Hárok1!C33</f>
        <v>702658.6229999999</v>
      </c>
      <c r="E14" s="50">
        <f>Hárok1!C50</f>
        <v>718038.8570000001</v>
      </c>
      <c r="F14" s="49">
        <f>Hárok1!D33</f>
        <v>-364805.99999999994</v>
      </c>
      <c r="G14" s="52">
        <f>Hárok1!D50</f>
        <v>-283317.1000000004</v>
      </c>
      <c r="H14" s="49">
        <f>Hárok1!E33</f>
        <v>294677.04000000015</v>
      </c>
      <c r="I14" s="54">
        <f>Hárok1!E50</f>
        <v>113122.60000000005</v>
      </c>
    </row>
    <row r="15" spans="1:9" ht="12.75">
      <c r="A15" s="60">
        <v>12</v>
      </c>
      <c r="B15" s="62">
        <f>Hárok1!B34</f>
        <v>-758029.3000000006</v>
      </c>
      <c r="C15" s="63">
        <f>Hárok1!B51</f>
        <v>-998184.4799999993</v>
      </c>
      <c r="D15" s="64">
        <f>Hárok1!C34</f>
        <v>847056.649</v>
      </c>
      <c r="E15" s="64">
        <f>Hárok1!C51</f>
        <v>1072492.4080000005</v>
      </c>
      <c r="F15" s="62">
        <f>Hárok1!D34</f>
        <v>-418562.29999999993</v>
      </c>
      <c r="G15" s="63">
        <f>Hárok1!D51</f>
        <v>-442511.9000000001</v>
      </c>
      <c r="H15" s="62">
        <f>Hárok1!E34</f>
        <v>259339.84</v>
      </c>
      <c r="I15" s="65">
        <f>Hárok1!E51</f>
        <v>312542.7199999998</v>
      </c>
    </row>
    <row r="16" spans="1:9" ht="13.5" thickBot="1">
      <c r="A16" s="61" t="s">
        <v>0</v>
      </c>
      <c r="B16" s="55">
        <f>SUM(B4:B15)</f>
        <v>-9339169.910000002</v>
      </c>
      <c r="C16" s="56">
        <f aca="true" t="shared" si="0" ref="C16:I16">SUM(C4:C15)</f>
        <v>-7165285.819999999</v>
      </c>
      <c r="D16" s="57">
        <f t="shared" si="0"/>
        <v>9356199.819000004</v>
      </c>
      <c r="E16" s="57">
        <f t="shared" si="0"/>
        <v>8289712.978</v>
      </c>
      <c r="F16" s="55">
        <f t="shared" si="0"/>
        <v>-3494527.1999999993</v>
      </c>
      <c r="G16" s="56">
        <f t="shared" si="0"/>
        <v>-3050996.0000000005</v>
      </c>
      <c r="H16" s="55">
        <f t="shared" si="0"/>
        <v>2412198.4</v>
      </c>
      <c r="I16" s="58">
        <f t="shared" si="0"/>
        <v>1879660.2799999998</v>
      </c>
    </row>
    <row r="18" ht="12.75">
      <c r="A18" s="89" t="s">
        <v>21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T23" sqref="T23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Stanislav Dudášik</cp:lastModifiedBy>
  <cp:lastPrinted>2016-05-27T11:13:11Z</cp:lastPrinted>
  <dcterms:created xsi:type="dcterms:W3CDTF">2005-04-22T10:33:11Z</dcterms:created>
  <dcterms:modified xsi:type="dcterms:W3CDTF">2016-05-27T13:22:18Z</dcterms:modified>
  <cp:category/>
  <cp:version/>
  <cp:contentType/>
  <cp:contentStatus/>
</cp:coreProperties>
</file>