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<sst xmlns="http://schemas.openxmlformats.org/spreadsheetml/2006/main" count="52" uniqueCount="22">
  <si>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</si>
  <si>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</si>
  <si>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</si>
  <si>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</si>
  <si>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</si>
  <si>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</si>
  <si>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</si>
  <si>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</si>
  <si>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</si>
  <si>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</si>
  <si>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</si>
  <si>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</si>
  <si>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</si>
  <si>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</si>
  <si>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</si>
  <si>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</si>
  <si>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</si>
  <si>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</si>
  <si>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2016</t>
    </r>
  </si>
  <si>
    <t>SALDO  (Balance) 2016</t>
  </si>
  <si>
    <t>SALDO (Balance) 2015</t>
  </si>
  <si>
    <t>Rok (Year) 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</si>
</sst>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0"/>
    </font>
    <font>
      <b/>
      <sz val="8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-923449.4899999994</c:v>
                </c:pt>
                <c:pt idx="1">
                  <c:v>-806324.5499999993</c:v>
                </c:pt>
                <c:pt idx="2">
                  <c:v>-844290.8499999992</c:v>
                </c:pt>
                <c:pt idx="3">
                  <c:v>-628939.5500000003</c:v>
                </c:pt>
                <c:pt idx="4">
                  <c:v>-443251.49000000017</c:v>
                </c:pt>
                <c:pt idx="5">
                  <c:v>-841547.4300000006</c:v>
                </c:pt>
                <c:pt idx="6">
                  <c:v>-1090668.07</c:v>
                </c:pt>
                <c:pt idx="7">
                  <c:v>-801336.5250000011</c:v>
                </c:pt>
                <c:pt idx="8">
                  <c:v>-751707.2699999997</c:v>
                </c:pt>
                <c:pt idx="9">
                  <c:v>-958370.8899999993</c:v>
                </c:pt>
                <c:pt idx="10">
                  <c:v>-809142.6599999991</c:v>
                </c:pt>
                <c:pt idx="11">
                  <c:v>-1036064.8399999997</c:v>
                </c:pt>
              </c:numCache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0577174"/>
        <c:crosses val="autoZero"/>
        <c:auto val="1"/>
        <c:lblOffset val="0"/>
        <c:tickLblSkip val="1"/>
        <c:noMultiLvlLbl val="0"/>
      </c:catAx>
      <c:valAx>
        <c:axId val="20577174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936318.0680000002</c:v>
                </c:pt>
                <c:pt idx="1">
                  <c:v>824199.5810000007</c:v>
                </c:pt>
                <c:pt idx="2">
                  <c:v>878476.0489999994</c:v>
                </c:pt>
                <c:pt idx="3">
                  <c:v>724063.9060000002</c:v>
                </c:pt>
                <c:pt idx="4">
                  <c:v>651695.4629999989</c:v>
                </c:pt>
                <c:pt idx="5">
                  <c:v>659958.2050000008</c:v>
                </c:pt>
                <c:pt idx="6">
                  <c:v>940206.4929999982</c:v>
                </c:pt>
                <c:pt idx="7">
                  <c:v>805387.4760000001</c:v>
                </c:pt>
                <c:pt idx="8">
                  <c:v>688863.1459999996</c:v>
                </c:pt>
                <c:pt idx="9">
                  <c:v>785186.2509999991</c:v>
                </c:pt>
                <c:pt idx="10">
                  <c:v>874859.9609999994</c:v>
                </c:pt>
                <c:pt idx="11">
                  <c:v>1047173.2059999995</c:v>
                </c:pt>
              </c:numCache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6138368"/>
        <c:crosses val="autoZero"/>
        <c:auto val="1"/>
        <c:lblOffset val="0"/>
        <c:tickLblSkip val="1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6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-370292.8000000002</c:v>
                </c:pt>
                <c:pt idx="1">
                  <c:v>-414997.9999999997</c:v>
                </c:pt>
                <c:pt idx="2">
                  <c:v>-382114.6</c:v>
                </c:pt>
                <c:pt idx="3">
                  <c:v>-313011.3999999995</c:v>
                </c:pt>
                <c:pt idx="4">
                  <c:v>-279742.5999999994</c:v>
                </c:pt>
                <c:pt idx="5">
                  <c:v>-288229.5</c:v>
                </c:pt>
                <c:pt idx="6">
                  <c:v>-455507.2999999996</c:v>
                </c:pt>
                <c:pt idx="7">
                  <c:v>-421951.4999999998</c:v>
                </c:pt>
                <c:pt idx="8">
                  <c:v>-530575.6999999996</c:v>
                </c:pt>
                <c:pt idx="9">
                  <c:v>-375648.8000000003</c:v>
                </c:pt>
                <c:pt idx="10">
                  <c:v>-521381.0000000003</c:v>
                </c:pt>
                <c:pt idx="11">
                  <c:v>-572241.1000000001</c:v>
                </c:pt>
              </c:numCache>
            </c:numRef>
          </c:val>
        </c:ser>
        <c:axId val="35483265"/>
        <c:axId val="50913930"/>
      </c:bar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0913930"/>
        <c:crosses val="autoZero"/>
        <c:auto val="1"/>
        <c:lblOffset val="0"/>
        <c:tickLblSkip val="1"/>
        <c:noMultiLvlLbl val="0"/>
      </c:catAx>
      <c:valAx>
        <c:axId val="50913930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3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265671.99999999994</c:v>
                </c:pt>
                <c:pt idx="1">
                  <c:v>239691.92</c:v>
                </c:pt>
                <c:pt idx="2">
                  <c:v>213651.6000000002</c:v>
                </c:pt>
                <c:pt idx="3">
                  <c:v>121230.56999999993</c:v>
                </c:pt>
                <c:pt idx="4">
                  <c:v>146290.48</c:v>
                </c:pt>
                <c:pt idx="5">
                  <c:v>160817.03999999995</c:v>
                </c:pt>
                <c:pt idx="6">
                  <c:v>290083.99999999953</c:v>
                </c:pt>
                <c:pt idx="7">
                  <c:v>257778.16000000015</c:v>
                </c:pt>
                <c:pt idx="8">
                  <c:v>351270.64000000054</c:v>
                </c:pt>
                <c:pt idx="9">
                  <c:v>139970.10500000019</c:v>
                </c:pt>
                <c:pt idx="10">
                  <c:v>151057.84000000014</c:v>
                </c:pt>
                <c:pt idx="11">
                  <c:v>359581.84000000026</c:v>
                </c:pt>
              </c:numCache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0387636"/>
        <c:crosses val="autoZero"/>
        <c:auto val="1"/>
        <c:lblOffset val="0"/>
        <c:tickLblSkip val="1"/>
        <c:noMultiLvlLbl val="0"/>
      </c:catAx>
      <c:valAx>
        <c:axId val="3038763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N23" sqref="N23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4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98.68000000000002</v>
      </c>
      <c r="C6" s="12">
        <v>1093313.2000000004</v>
      </c>
      <c r="D6" s="11">
        <v>997620.1699999986</v>
      </c>
      <c r="E6" s="12">
        <v>0</v>
      </c>
      <c r="F6" s="11">
        <v>0</v>
      </c>
      <c r="G6" s="13">
        <v>601994.3000000006</v>
      </c>
      <c r="H6" s="11">
        <v>350542.3200000004</v>
      </c>
      <c r="I6" s="13">
        <v>0.24</v>
      </c>
      <c r="J6" s="25">
        <f aca="true" t="shared" si="0" ref="J6:J13">+B6+D6+F6+H6</f>
        <v>1348261.169999999</v>
      </c>
      <c r="K6" s="25">
        <f aca="true" t="shared" si="1" ref="K6:K13">+C6+E6+G6+I6</f>
        <v>1695307.740000001</v>
      </c>
      <c r="L6" s="26">
        <f>J6-K6</f>
        <v>-347046.5700000019</v>
      </c>
      <c r="P6" s="45"/>
      <c r="Q6" s="45"/>
    </row>
    <row r="7" spans="1:17" ht="12.75">
      <c r="A7" s="4">
        <v>2</v>
      </c>
      <c r="B7" s="11">
        <v>18876.199999999997</v>
      </c>
      <c r="C7" s="12">
        <v>588592.5799999997</v>
      </c>
      <c r="D7" s="11">
        <v>674092.9370000007</v>
      </c>
      <c r="E7" s="12">
        <v>353.23199999999997</v>
      </c>
      <c r="F7" s="11">
        <v>0</v>
      </c>
      <c r="G7" s="13">
        <v>412971.0999999996</v>
      </c>
      <c r="H7" s="11">
        <v>258404.32</v>
      </c>
      <c r="I7" s="13">
        <v>4787.839999999997</v>
      </c>
      <c r="J7" s="25">
        <f t="shared" si="0"/>
        <v>951373.4570000006</v>
      </c>
      <c r="K7" s="25">
        <f t="shared" si="1"/>
        <v>1006704.7519999993</v>
      </c>
      <c r="L7" s="26">
        <f>J7-K7</f>
        <v>-55331.294999998645</v>
      </c>
      <c r="P7" s="45"/>
      <c r="Q7" s="45"/>
    </row>
    <row r="8" spans="1:17" ht="13.5" thickBot="1">
      <c r="A8" s="1">
        <v>3</v>
      </c>
      <c r="B8" s="14">
        <v>26759.80000000001</v>
      </c>
      <c r="C8" s="15">
        <v>644273.1600000001</v>
      </c>
      <c r="D8" s="14">
        <v>727116.4579999994</v>
      </c>
      <c r="E8" s="15">
        <v>178.721</v>
      </c>
      <c r="F8" s="14">
        <v>1395.8999999999999</v>
      </c>
      <c r="G8" s="16">
        <v>406895.8000000002</v>
      </c>
      <c r="H8" s="14">
        <v>234442.55999999994</v>
      </c>
      <c r="I8" s="15">
        <v>8738.719999999996</v>
      </c>
      <c r="J8" s="27">
        <f>B8+D8+F8+H8</f>
        <v>989714.7179999994</v>
      </c>
      <c r="K8" s="28">
        <f t="shared" si="1"/>
        <v>1060086.4010000003</v>
      </c>
      <c r="L8" s="29">
        <f>J8-K8</f>
        <v>-70371.68300000089</v>
      </c>
      <c r="P8" s="45"/>
      <c r="Q8" s="45"/>
    </row>
    <row r="9" spans="1:17" ht="12.75">
      <c r="A9" s="4">
        <v>4</v>
      </c>
      <c r="B9" s="11">
        <v>7.48</v>
      </c>
      <c r="C9" s="12">
        <v>962619.5600000011</v>
      </c>
      <c r="D9" s="11">
        <v>793614.6049999997</v>
      </c>
      <c r="E9" s="12">
        <v>107.2</v>
      </c>
      <c r="F9" s="11">
        <v>0</v>
      </c>
      <c r="G9" s="13">
        <v>388852.00000000035</v>
      </c>
      <c r="H9" s="11">
        <v>241800.55999999997</v>
      </c>
      <c r="I9" s="12">
        <v>155.2</v>
      </c>
      <c r="J9" s="30">
        <f t="shared" si="0"/>
        <v>1035422.6449999997</v>
      </c>
      <c r="K9" s="25">
        <f t="shared" si="1"/>
        <v>1351733.9600000014</v>
      </c>
      <c r="L9" s="26">
        <f>J9-K9</f>
        <v>-316311.3150000017</v>
      </c>
      <c r="P9" s="45"/>
      <c r="Q9" s="45"/>
    </row>
    <row r="10" spans="1:17" ht="12.75">
      <c r="A10" s="4">
        <v>5</v>
      </c>
      <c r="B10" s="30">
        <v>1694.8700000000006</v>
      </c>
      <c r="C10" s="25">
        <v>945057.139999999</v>
      </c>
      <c r="D10" s="30">
        <v>608884.8400000003</v>
      </c>
      <c r="E10" s="25">
        <v>2554.62</v>
      </c>
      <c r="F10" s="30">
        <v>0</v>
      </c>
      <c r="G10" s="26">
        <v>431714.7999999997</v>
      </c>
      <c r="H10" s="30">
        <v>245947.36000000007</v>
      </c>
      <c r="I10" s="25">
        <v>3692.6400000000003</v>
      </c>
      <c r="J10" s="30">
        <f t="shared" si="0"/>
        <v>856527.0700000004</v>
      </c>
      <c r="K10" s="25">
        <f t="shared" si="1"/>
        <v>1383019.1999999986</v>
      </c>
      <c r="L10" s="26">
        <f>J10-K10</f>
        <v>-526492.1299999981</v>
      </c>
      <c r="P10" s="45"/>
      <c r="Q10" s="45"/>
    </row>
    <row r="11" spans="1:17" ht="13.5" thickBot="1">
      <c r="A11" s="4">
        <v>6</v>
      </c>
      <c r="B11" s="11">
        <v>1392.29</v>
      </c>
      <c r="C11" s="12">
        <v>812920.1050000004</v>
      </c>
      <c r="D11" s="11">
        <v>523227.11399999936</v>
      </c>
      <c r="E11" s="12">
        <v>4922.087</v>
      </c>
      <c r="F11" s="11">
        <v>1.1</v>
      </c>
      <c r="G11" s="13">
        <v>253508.50000000023</v>
      </c>
      <c r="H11" s="11">
        <v>96570.16000000016</v>
      </c>
      <c r="I11" s="13">
        <v>12745.039999999997</v>
      </c>
      <c r="J11" s="25">
        <f t="shared" si="0"/>
        <v>621190.6639999995</v>
      </c>
      <c r="K11" s="25">
        <f t="shared" si="1"/>
        <v>1084095.7320000008</v>
      </c>
      <c r="L11" s="29">
        <f aca="true" t="shared" si="2" ref="L11:L17">J11-K11</f>
        <v>-462905.06800000125</v>
      </c>
      <c r="P11" s="45"/>
      <c r="Q11" s="45"/>
    </row>
    <row r="12" spans="1:17" ht="12.75">
      <c r="A12" s="9">
        <v>7</v>
      </c>
      <c r="B12" s="17">
        <v>5103.094999999999</v>
      </c>
      <c r="C12" s="18">
        <v>663599.4299999998</v>
      </c>
      <c r="D12" s="17">
        <v>773308.8419999989</v>
      </c>
      <c r="E12" s="18">
        <v>0</v>
      </c>
      <c r="F12" s="17">
        <v>8.1</v>
      </c>
      <c r="G12" s="19">
        <v>244890.1000000001</v>
      </c>
      <c r="H12" s="17">
        <v>170097.5999999999</v>
      </c>
      <c r="I12" s="19">
        <v>1072.24</v>
      </c>
      <c r="J12" s="31">
        <f t="shared" si="0"/>
        <v>948517.6369999987</v>
      </c>
      <c r="K12" s="31">
        <f t="shared" si="1"/>
        <v>909561.7699999999</v>
      </c>
      <c r="L12" s="26">
        <f t="shared" si="2"/>
        <v>38955.866999998805</v>
      </c>
      <c r="P12" s="45"/>
      <c r="Q12" s="45"/>
    </row>
    <row r="13" spans="1:17" ht="12.75">
      <c r="A13" s="4">
        <v>8</v>
      </c>
      <c r="B13" s="11">
        <v>8051.224999999998</v>
      </c>
      <c r="C13" s="12">
        <v>471453.91499999986</v>
      </c>
      <c r="D13" s="11">
        <v>687589.1229999996</v>
      </c>
      <c r="E13" s="12">
        <v>219.046</v>
      </c>
      <c r="F13" s="11">
        <v>804.8</v>
      </c>
      <c r="G13" s="13">
        <v>166318.09999999995</v>
      </c>
      <c r="H13" s="11">
        <v>1937.6799999999998</v>
      </c>
      <c r="I13" s="13">
        <v>0</v>
      </c>
      <c r="J13" s="25">
        <f t="shared" si="0"/>
        <v>698382.8279999996</v>
      </c>
      <c r="K13" s="25">
        <f t="shared" si="1"/>
        <v>637991.0609999998</v>
      </c>
      <c r="L13" s="26">
        <f t="shared" si="2"/>
        <v>60391.766999999876</v>
      </c>
      <c r="P13" s="45"/>
      <c r="Q13" s="45"/>
    </row>
    <row r="14" spans="1:17" ht="13.5" thickBot="1">
      <c r="A14" s="10">
        <v>9</v>
      </c>
      <c r="B14" s="14">
        <v>2999.7950000000005</v>
      </c>
      <c r="C14" s="15">
        <v>608138.46</v>
      </c>
      <c r="D14" s="14">
        <v>593363.2420000002</v>
      </c>
      <c r="E14" s="15">
        <v>452.9519999999999</v>
      </c>
      <c r="F14" s="14">
        <v>0.2</v>
      </c>
      <c r="G14" s="16">
        <v>246650.5</v>
      </c>
      <c r="H14" s="14">
        <v>109859.99999999997</v>
      </c>
      <c r="I14" s="16">
        <v>1160.48</v>
      </c>
      <c r="J14" s="27">
        <f aca="true" t="shared" si="3" ref="J14:K17">+B14+D14+F14+H14</f>
        <v>706223.2370000002</v>
      </c>
      <c r="K14" s="28">
        <f t="shared" si="3"/>
        <v>856402.392</v>
      </c>
      <c r="L14" s="29">
        <f t="shared" si="2"/>
        <v>-150179.1549999998</v>
      </c>
      <c r="P14" s="45"/>
      <c r="Q14" s="45"/>
    </row>
    <row r="15" spans="1:17" ht="12.75">
      <c r="A15" s="4">
        <v>10</v>
      </c>
      <c r="B15" s="11">
        <v>399.47</v>
      </c>
      <c r="C15" s="12">
        <v>730948.0950000008</v>
      </c>
      <c r="D15" s="11">
        <v>572031.754999999</v>
      </c>
      <c r="E15" s="12">
        <v>235.34999999999997</v>
      </c>
      <c r="F15" s="11">
        <v>0</v>
      </c>
      <c r="G15" s="13">
        <v>395656.3000000003</v>
      </c>
      <c r="H15" s="11">
        <v>134029.36000000004</v>
      </c>
      <c r="I15" s="13">
        <v>6025.28</v>
      </c>
      <c r="J15" s="25">
        <f>+B15+D15+F15+H15</f>
        <v>706460.584999999</v>
      </c>
      <c r="K15" s="25">
        <f>+C15+E15+G15+I15</f>
        <v>1132865.025000001</v>
      </c>
      <c r="L15" s="26">
        <f>J15-K15</f>
        <v>-426404.44000000204</v>
      </c>
      <c r="P15" s="45"/>
      <c r="Q15" s="45"/>
    </row>
    <row r="16" spans="1:17" ht="12.75">
      <c r="A16" s="4">
        <v>11</v>
      </c>
      <c r="B16" s="11">
        <v>20626.254999999986</v>
      </c>
      <c r="C16" s="12">
        <v>561648.7199999999</v>
      </c>
      <c r="D16" s="11">
        <v>544671.6130000005</v>
      </c>
      <c r="E16" s="12">
        <v>2084.7930000000006</v>
      </c>
      <c r="F16" s="11">
        <v>878.6999999999999</v>
      </c>
      <c r="G16" s="13">
        <v>277448.5999999996</v>
      </c>
      <c r="H16" s="11">
        <v>121780.79999999993</v>
      </c>
      <c r="I16" s="13">
        <v>21840.640000000018</v>
      </c>
      <c r="J16" s="25">
        <f t="shared" si="3"/>
        <v>687957.3680000004</v>
      </c>
      <c r="K16" s="25">
        <f t="shared" si="3"/>
        <v>863022.7529999994</v>
      </c>
      <c r="L16" s="26">
        <f t="shared" si="2"/>
        <v>-175065.38499999908</v>
      </c>
      <c r="P16" s="45"/>
      <c r="Q16" s="45"/>
    </row>
    <row r="17" spans="1:17" ht="12.75">
      <c r="A17" s="5">
        <v>12</v>
      </c>
      <c r="B17" s="20">
        <v>1477.0899999999995</v>
      </c>
      <c r="C17" s="21">
        <v>902721.8999999986</v>
      </c>
      <c r="D17" s="20">
        <v>834298.0060000004</v>
      </c>
      <c r="E17" s="21">
        <v>348.55</v>
      </c>
      <c r="F17" s="20">
        <v>0</v>
      </c>
      <c r="G17" s="22">
        <v>360060.1000000001</v>
      </c>
      <c r="H17" s="20">
        <v>210993.52</v>
      </c>
      <c r="I17" s="22">
        <v>4607.759999999999</v>
      </c>
      <c r="J17" s="23">
        <f t="shared" si="3"/>
        <v>1046768.6160000004</v>
      </c>
      <c r="K17" s="23">
        <f t="shared" si="3"/>
        <v>1267738.309999999</v>
      </c>
      <c r="L17" s="24">
        <f t="shared" si="2"/>
        <v>-220969.6939999985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87486.25</v>
      </c>
      <c r="C18" s="91">
        <f t="shared" si="4"/>
        <v>8985286.265</v>
      </c>
      <c r="D18" s="90">
        <f t="shared" si="4"/>
        <v>8329818.704999997</v>
      </c>
      <c r="E18" s="91">
        <f t="shared" si="4"/>
        <v>11456.551</v>
      </c>
      <c r="F18" s="90">
        <f t="shared" si="4"/>
        <v>3088.7999999999993</v>
      </c>
      <c r="G18" s="91">
        <f t="shared" si="4"/>
        <v>4186960.200000001</v>
      </c>
      <c r="H18" s="90">
        <f t="shared" si="4"/>
        <v>2176406.24</v>
      </c>
      <c r="I18" s="91">
        <f t="shared" si="4"/>
        <v>64826.08000000001</v>
      </c>
      <c r="J18" s="90">
        <f t="shared" si="4"/>
        <v>10596799.994999997</v>
      </c>
      <c r="K18" s="92">
        <f t="shared" si="4"/>
        <v>13248529.095999999</v>
      </c>
      <c r="L18" s="91">
        <f t="shared" si="4"/>
        <v>-2651729.1010000026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15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19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-1093214.5200000005</v>
      </c>
      <c r="C23" s="33">
        <f>D6-E6</f>
        <v>997620.1699999986</v>
      </c>
      <c r="D23" s="34">
        <f>F6-G6</f>
        <v>-601994.3000000006</v>
      </c>
      <c r="E23" s="33">
        <f>H6-I6</f>
        <v>350542.0800000004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-569716.3799999998</v>
      </c>
      <c r="C24" s="33">
        <f aca="true" t="shared" si="6" ref="C24:C34">D7-E7</f>
        <v>673739.7050000008</v>
      </c>
      <c r="D24" s="34">
        <f aca="true" t="shared" si="7" ref="D24:D34">F7-G7</f>
        <v>-412971.0999999996</v>
      </c>
      <c r="E24" s="33">
        <f aca="true" t="shared" si="8" ref="E24:E34">H7-I7</f>
        <v>253616.48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-617513.3600000001</v>
      </c>
      <c r="C25" s="36">
        <f t="shared" si="6"/>
        <v>726937.7369999994</v>
      </c>
      <c r="D25" s="37">
        <f t="shared" si="7"/>
        <v>-405499.9000000002</v>
      </c>
      <c r="E25" s="36">
        <f t="shared" si="8"/>
        <v>225703.83999999994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-962612.0800000011</v>
      </c>
      <c r="C26" s="33">
        <f t="shared" si="6"/>
        <v>793507.4049999998</v>
      </c>
      <c r="D26" s="34">
        <f t="shared" si="7"/>
        <v>-388852.00000000035</v>
      </c>
      <c r="E26" s="33">
        <f t="shared" si="8"/>
        <v>241645.35999999996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-943362.269999999</v>
      </c>
      <c r="C27" s="33">
        <f t="shared" si="6"/>
        <v>606330.2200000003</v>
      </c>
      <c r="D27" s="34">
        <f t="shared" si="7"/>
        <v>-431714.7999999997</v>
      </c>
      <c r="E27" s="33">
        <f t="shared" si="8"/>
        <v>242254.72000000006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-811527.8150000004</v>
      </c>
      <c r="C28" s="36">
        <f t="shared" si="6"/>
        <v>518305.02699999936</v>
      </c>
      <c r="D28" s="37">
        <f t="shared" si="7"/>
        <v>-253507.40000000023</v>
      </c>
      <c r="E28" s="36">
        <f t="shared" si="8"/>
        <v>83825.12000000017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-658496.3349999998</v>
      </c>
      <c r="C29" s="33">
        <f t="shared" si="6"/>
        <v>773308.8419999989</v>
      </c>
      <c r="D29" s="34">
        <f t="shared" si="7"/>
        <v>-244882.0000000001</v>
      </c>
      <c r="E29" s="33">
        <f t="shared" si="8"/>
        <v>169025.3599999999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-463402.6899999999</v>
      </c>
      <c r="C30" s="33">
        <f t="shared" si="6"/>
        <v>687370.0769999996</v>
      </c>
      <c r="D30" s="34">
        <f t="shared" si="7"/>
        <v>-165513.29999999996</v>
      </c>
      <c r="E30" s="33">
        <f t="shared" si="8"/>
        <v>1937.6799999999998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-605138.6649999999</v>
      </c>
      <c r="C31" s="36">
        <f t="shared" si="6"/>
        <v>592910.2900000002</v>
      </c>
      <c r="D31" s="37">
        <f t="shared" si="7"/>
        <v>-246650.3</v>
      </c>
      <c r="E31" s="36">
        <f t="shared" si="8"/>
        <v>108699.51999999997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-730548.6250000008</v>
      </c>
      <c r="C32" s="33">
        <f t="shared" si="6"/>
        <v>571796.404999999</v>
      </c>
      <c r="D32" s="34">
        <f t="shared" si="7"/>
        <v>-395656.3000000003</v>
      </c>
      <c r="E32" s="33">
        <f t="shared" si="8"/>
        <v>128004.08000000005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-541022.4649999999</v>
      </c>
      <c r="C33" s="33">
        <f t="shared" si="6"/>
        <v>542586.8200000005</v>
      </c>
      <c r="D33" s="34">
        <f t="shared" si="7"/>
        <v>-276569.8999999996</v>
      </c>
      <c r="E33" s="33">
        <f t="shared" si="8"/>
        <v>99940.15999999992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-901244.8099999987</v>
      </c>
      <c r="C34" s="36">
        <f t="shared" si="6"/>
        <v>833949.4560000004</v>
      </c>
      <c r="D34" s="37">
        <f t="shared" si="7"/>
        <v>-360060.1000000001</v>
      </c>
      <c r="E34" s="36">
        <f t="shared" si="8"/>
        <v>206385.75999999998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-8897800.015</v>
      </c>
      <c r="C35" s="39">
        <f>SUM(C23:C34)</f>
        <v>8318362.153999997</v>
      </c>
      <c r="D35" s="40">
        <f>SUM(D23:D34)</f>
        <v>-4183871.4000000004</v>
      </c>
      <c r="E35" s="87">
        <f>SUM(E23:E34)</f>
        <v>2111580.16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20</v>
      </c>
      <c r="C38" s="96"/>
      <c r="D38" s="96"/>
      <c r="E38" s="97"/>
      <c r="G38" s="95" t="s">
        <v>21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-923449.4899999994</v>
      </c>
      <c r="C40" s="33">
        <v>936318.0680000002</v>
      </c>
      <c r="D40" s="34">
        <v>-370292.8000000002</v>
      </c>
      <c r="E40" s="33">
        <v>265671.99999999994</v>
      </c>
      <c r="G40" s="30">
        <v>1203664.304</v>
      </c>
      <c r="H40" s="26">
        <v>1295416.5259999996</v>
      </c>
      <c r="I40" s="26">
        <v>-91752.2219999996</v>
      </c>
      <c r="J40" s="45"/>
    </row>
    <row r="41" spans="1:10" ht="12.75">
      <c r="A41" s="75">
        <v>2</v>
      </c>
      <c r="B41" s="32">
        <v>-806324.5499999993</v>
      </c>
      <c r="C41" s="33">
        <v>824199.5810000007</v>
      </c>
      <c r="D41" s="34">
        <v>-414997.9999999997</v>
      </c>
      <c r="E41" s="33">
        <v>239691.92</v>
      </c>
      <c r="G41" s="30">
        <v>1066027.4610000006</v>
      </c>
      <c r="H41" s="26">
        <v>1223458.509999999</v>
      </c>
      <c r="I41" s="26">
        <v>-157431.0489999985</v>
      </c>
      <c r="J41" s="45"/>
    </row>
    <row r="42" spans="1:10" ht="13.5" thickBot="1">
      <c r="A42" s="69">
        <v>3</v>
      </c>
      <c r="B42" s="35">
        <v>-844290.8499999992</v>
      </c>
      <c r="C42" s="36">
        <v>878476.0489999994</v>
      </c>
      <c r="D42" s="37">
        <v>-382114.6</v>
      </c>
      <c r="E42" s="36">
        <v>213651.6000000002</v>
      </c>
      <c r="G42" s="27">
        <v>1095805.5089999996</v>
      </c>
      <c r="H42" s="29">
        <v>1230083.3099999991</v>
      </c>
      <c r="I42" s="29">
        <v>-134277.8009999995</v>
      </c>
      <c r="J42" s="45"/>
    </row>
    <row r="43" spans="1:10" ht="12.75">
      <c r="A43" s="75">
        <v>4</v>
      </c>
      <c r="B43" s="32">
        <v>-628939.5500000003</v>
      </c>
      <c r="C43" s="33">
        <v>724063.9060000002</v>
      </c>
      <c r="D43" s="34">
        <v>-313011.3999999995</v>
      </c>
      <c r="E43" s="33">
        <v>121230.56999999993</v>
      </c>
      <c r="G43" s="30">
        <v>861138.866</v>
      </c>
      <c r="H43" s="26">
        <v>957795.3399999996</v>
      </c>
      <c r="I43" s="26">
        <v>-96656.47399999958</v>
      </c>
      <c r="J43" s="45"/>
    </row>
    <row r="44" spans="1:10" ht="12.75">
      <c r="A44" s="75">
        <v>5</v>
      </c>
      <c r="B44" s="32">
        <v>-443251.49000000017</v>
      </c>
      <c r="C44" s="33">
        <v>651695.4629999989</v>
      </c>
      <c r="D44" s="34">
        <v>-279742.5999999994</v>
      </c>
      <c r="E44" s="33">
        <v>146290.48</v>
      </c>
      <c r="G44" s="30">
        <v>817262.982999999</v>
      </c>
      <c r="H44" s="26">
        <v>742271.1299999995</v>
      </c>
      <c r="I44" s="26">
        <v>74991.85299999942</v>
      </c>
      <c r="J44" s="45"/>
    </row>
    <row r="45" spans="1:10" ht="13.5" thickBot="1">
      <c r="A45" s="75">
        <v>6</v>
      </c>
      <c r="B45" s="35">
        <v>-841547.4300000006</v>
      </c>
      <c r="C45" s="36">
        <v>659958.2050000008</v>
      </c>
      <c r="D45" s="37">
        <v>-288229.5</v>
      </c>
      <c r="E45" s="36">
        <v>160817.03999999995</v>
      </c>
      <c r="G45" s="27">
        <v>824408.0550000007</v>
      </c>
      <c r="H45" s="29">
        <v>1133409.7400000007</v>
      </c>
      <c r="I45" s="29">
        <v>-309001.68499999994</v>
      </c>
      <c r="J45" s="45"/>
    </row>
    <row r="46" spans="1:10" ht="12.75">
      <c r="A46" s="74">
        <v>7</v>
      </c>
      <c r="B46" s="32">
        <v>-1090668.07</v>
      </c>
      <c r="C46" s="33">
        <v>940206.4929999982</v>
      </c>
      <c r="D46" s="34">
        <v>-455507.2999999996</v>
      </c>
      <c r="E46" s="33">
        <v>290083.99999999953</v>
      </c>
      <c r="G46" s="30">
        <v>1250094.4329999976</v>
      </c>
      <c r="H46" s="26">
        <v>1565979.3099999996</v>
      </c>
      <c r="I46" s="26">
        <v>-315884.87700000196</v>
      </c>
      <c r="J46" s="45"/>
    </row>
    <row r="47" spans="1:10" ht="12.75">
      <c r="A47" s="75">
        <v>8</v>
      </c>
      <c r="B47" s="32">
        <v>-801336.5250000011</v>
      </c>
      <c r="C47" s="33">
        <v>805387.4760000001</v>
      </c>
      <c r="D47" s="34">
        <v>-421951.4999999998</v>
      </c>
      <c r="E47" s="33">
        <v>257778.16000000015</v>
      </c>
      <c r="G47" s="30">
        <v>1064651.0560000003</v>
      </c>
      <c r="H47" s="26">
        <v>1224773.4450000008</v>
      </c>
      <c r="I47" s="26">
        <v>-160122.38900000043</v>
      </c>
      <c r="J47" s="45"/>
    </row>
    <row r="48" spans="1:10" ht="13.5" thickBot="1">
      <c r="A48" s="69">
        <v>9</v>
      </c>
      <c r="B48" s="35">
        <v>-751707.2699999997</v>
      </c>
      <c r="C48" s="36">
        <v>688863.1459999996</v>
      </c>
      <c r="D48" s="37">
        <v>-530575.6999999996</v>
      </c>
      <c r="E48" s="36">
        <v>351270.64000000054</v>
      </c>
      <c r="G48" s="27">
        <v>1055816.411</v>
      </c>
      <c r="H48" s="29">
        <v>1297965.5949999993</v>
      </c>
      <c r="I48" s="29">
        <v>-242149.1839999992</v>
      </c>
      <c r="J48" s="45"/>
    </row>
    <row r="49" spans="1:10" ht="12.75">
      <c r="A49" s="75">
        <v>10</v>
      </c>
      <c r="B49" s="32">
        <v>-958370.8899999993</v>
      </c>
      <c r="C49" s="33">
        <v>785186.2509999991</v>
      </c>
      <c r="D49" s="34">
        <v>-375648.8000000003</v>
      </c>
      <c r="E49" s="33">
        <v>139970.10500000019</v>
      </c>
      <c r="G49" s="30">
        <v>932370.3159999993</v>
      </c>
      <c r="H49" s="26">
        <v>1341233.6499999994</v>
      </c>
      <c r="I49" s="26">
        <v>-408863.33400000015</v>
      </c>
      <c r="J49" s="45"/>
    </row>
    <row r="50" spans="1:10" ht="12.75">
      <c r="A50" s="75">
        <v>11</v>
      </c>
      <c r="B50" s="32">
        <v>-809142.6599999991</v>
      </c>
      <c r="C50" s="33">
        <v>874859.9609999994</v>
      </c>
      <c r="D50" s="34">
        <v>-521381.0000000003</v>
      </c>
      <c r="E50" s="33">
        <v>151057.84000000014</v>
      </c>
      <c r="G50" s="30">
        <v>1031003.8759999996</v>
      </c>
      <c r="H50" s="26">
        <v>1335609.7349999994</v>
      </c>
      <c r="I50" s="26">
        <v>-304605.8589999998</v>
      </c>
      <c r="J50" s="45"/>
    </row>
    <row r="51" spans="1:10" ht="13.5" thickBot="1">
      <c r="A51" s="69">
        <v>12</v>
      </c>
      <c r="B51" s="35">
        <v>-1036064.8399999997</v>
      </c>
      <c r="C51" s="36">
        <v>1047173.2059999995</v>
      </c>
      <c r="D51" s="37">
        <v>-572241.1000000001</v>
      </c>
      <c r="E51" s="36">
        <v>359581.84000000026</v>
      </c>
      <c r="G51" s="43">
        <v>1407451.9959999998</v>
      </c>
      <c r="H51" s="44">
        <v>1609002.89</v>
      </c>
      <c r="I51" s="44">
        <v>-201550.8940000001</v>
      </c>
      <c r="J51" s="45"/>
    </row>
    <row r="52" spans="1:10" ht="13.5" thickBot="1">
      <c r="A52" s="69" t="s">
        <v>0</v>
      </c>
      <c r="B52" s="76">
        <f>SUM(B40:B51)</f>
        <v>-9935093.614999998</v>
      </c>
      <c r="C52" s="76">
        <f>SUM(C40:C51)</f>
        <v>9816387.804999996</v>
      </c>
      <c r="D52" s="76">
        <f>SUM(D40:D51)</f>
        <v>-4925694.299999999</v>
      </c>
      <c r="E52" s="77">
        <f>SUM(E40:E51)</f>
        <v>2697096.195000001</v>
      </c>
      <c r="G52" s="78">
        <f>SUM(G40:G51)</f>
        <v>12609695.265999997</v>
      </c>
      <c r="H52" s="82">
        <f>SUM(H40:H51)</f>
        <v>14956999.180999998</v>
      </c>
      <c r="I52" s="79">
        <f>SUM(I40:I51)</f>
        <v>-2347303.914999999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2016</v>
      </c>
      <c r="C3" s="51">
        <v>2015</v>
      </c>
      <c r="D3" s="48">
        <v>2016</v>
      </c>
      <c r="E3" s="51">
        <v>2015</v>
      </c>
      <c r="F3" s="48">
        <v>2016</v>
      </c>
      <c r="G3" s="51">
        <v>2015</v>
      </c>
      <c r="H3" s="48">
        <v>2016</v>
      </c>
      <c r="I3" s="88">
        <v>2015</v>
      </c>
    </row>
    <row r="4" spans="1:9" ht="12.75">
      <c r="A4" s="53">
        <v>1</v>
      </c>
      <c r="B4" s="49">
        <f>Hárok1!B23</f>
        <v>-1093214.5200000005</v>
      </c>
      <c r="C4" s="52">
        <f>Hárok1!B40</f>
        <v>-923449.4899999994</v>
      </c>
      <c r="D4" s="50">
        <f>Hárok1!C23</f>
        <v>997620.1699999986</v>
      </c>
      <c r="E4" s="50">
        <f>Hárok1!C40</f>
        <v>936318.0680000002</v>
      </c>
      <c r="F4" s="49">
        <f>Hárok1!D23</f>
        <v>-601994.3000000006</v>
      </c>
      <c r="G4" s="52">
        <f>Hárok1!D40</f>
        <v>-370292.8000000002</v>
      </c>
      <c r="H4" s="49">
        <f>Hárok1!E23</f>
        <v>350542.0800000004</v>
      </c>
      <c r="I4" s="54">
        <f>Hárok1!E40</f>
        <v>265671.99999999994</v>
      </c>
    </row>
    <row r="5" spans="1:9" ht="12.75">
      <c r="A5" s="53">
        <v>2</v>
      </c>
      <c r="B5" s="49">
        <f>Hárok1!B24</f>
        <v>-569716.3799999998</v>
      </c>
      <c r="C5" s="52">
        <f>Hárok1!B41</f>
        <v>-806324.5499999993</v>
      </c>
      <c r="D5" s="50">
        <f>Hárok1!C24</f>
        <v>673739.7050000008</v>
      </c>
      <c r="E5" s="50">
        <f>Hárok1!C41</f>
        <v>824199.5810000007</v>
      </c>
      <c r="F5" s="49">
        <f>Hárok1!D24</f>
        <v>-412971.0999999996</v>
      </c>
      <c r="G5" s="52">
        <f>Hárok1!D41</f>
        <v>-414997.9999999997</v>
      </c>
      <c r="H5" s="49">
        <f>Hárok1!E24</f>
        <v>253616.48</v>
      </c>
      <c r="I5" s="54">
        <f>Hárok1!E41</f>
        <v>239691.92</v>
      </c>
    </row>
    <row r="6" spans="1:9" ht="12.75">
      <c r="A6" s="53">
        <v>3</v>
      </c>
      <c r="B6" s="49">
        <f>Hárok1!B25</f>
        <v>-617513.3600000001</v>
      </c>
      <c r="C6" s="52">
        <f>Hárok1!B42</f>
        <v>-844290.8499999992</v>
      </c>
      <c r="D6" s="50">
        <f>Hárok1!C25</f>
        <v>726937.7369999994</v>
      </c>
      <c r="E6" s="50">
        <f>Hárok1!C42</f>
        <v>878476.0489999994</v>
      </c>
      <c r="F6" s="49">
        <f>Hárok1!D25</f>
        <v>-405499.9000000002</v>
      </c>
      <c r="G6" s="52">
        <f>Hárok1!D42</f>
        <v>-382114.6</v>
      </c>
      <c r="H6" s="49">
        <f>Hárok1!E25</f>
        <v>225703.83999999994</v>
      </c>
      <c r="I6" s="54">
        <f>Hárok1!E42</f>
        <v>213651.6000000002</v>
      </c>
    </row>
    <row r="7" spans="1:9" ht="12.75">
      <c r="A7" s="53">
        <v>4</v>
      </c>
      <c r="B7" s="49">
        <f>Hárok1!B26</f>
        <v>-962612.0800000011</v>
      </c>
      <c r="C7" s="52">
        <f>Hárok1!B43</f>
        <v>-628939.5500000003</v>
      </c>
      <c r="D7" s="50">
        <f>Hárok1!C26</f>
        <v>793507.4049999998</v>
      </c>
      <c r="E7" s="50">
        <f>Hárok1!C43</f>
        <v>724063.9060000002</v>
      </c>
      <c r="F7" s="49">
        <f>Hárok1!D26</f>
        <v>-388852.00000000035</v>
      </c>
      <c r="G7" s="52">
        <f>Hárok1!D43</f>
        <v>-313011.3999999995</v>
      </c>
      <c r="H7" s="49">
        <f>Hárok1!E26</f>
        <v>241645.35999999996</v>
      </c>
      <c r="I7" s="54">
        <f>Hárok1!E43</f>
        <v>121230.56999999993</v>
      </c>
    </row>
    <row r="8" spans="1:9" ht="12.75">
      <c r="A8" s="53">
        <v>5</v>
      </c>
      <c r="B8" s="49">
        <f>Hárok1!B27</f>
        <v>-943362.269999999</v>
      </c>
      <c r="C8" s="52">
        <f>Hárok1!B44</f>
        <v>-443251.49000000017</v>
      </c>
      <c r="D8" s="50">
        <f>Hárok1!C27</f>
        <v>606330.2200000003</v>
      </c>
      <c r="E8" s="50">
        <f>Hárok1!C44</f>
        <v>651695.4629999989</v>
      </c>
      <c r="F8" s="49">
        <f>Hárok1!D27</f>
        <v>-431714.7999999997</v>
      </c>
      <c r="G8" s="52">
        <f>Hárok1!D44</f>
        <v>-279742.5999999994</v>
      </c>
      <c r="H8" s="49">
        <f>Hárok1!E27</f>
        <v>242254.72000000006</v>
      </c>
      <c r="I8" s="54">
        <f>Hárok1!E44</f>
        <v>146290.48</v>
      </c>
    </row>
    <row r="9" spans="1:9" ht="12.75">
      <c r="A9" s="53">
        <v>6</v>
      </c>
      <c r="B9" s="49">
        <f>Hárok1!B28</f>
        <v>-811527.8150000004</v>
      </c>
      <c r="C9" s="52">
        <f>Hárok1!B45</f>
        <v>-841547.4300000006</v>
      </c>
      <c r="D9" s="50">
        <f>Hárok1!C28</f>
        <v>518305.02699999936</v>
      </c>
      <c r="E9" s="50">
        <f>Hárok1!C45</f>
        <v>659958.2050000008</v>
      </c>
      <c r="F9" s="49">
        <f>Hárok1!D28</f>
        <v>-253507.40000000023</v>
      </c>
      <c r="G9" s="52">
        <f>Hárok1!D45</f>
        <v>-288229.5</v>
      </c>
      <c r="H9" s="49">
        <f>Hárok1!E28</f>
        <v>83825.12000000017</v>
      </c>
      <c r="I9" s="54">
        <f>Hárok1!E45</f>
        <v>160817.03999999995</v>
      </c>
    </row>
    <row r="10" spans="1:9" ht="12.75">
      <c r="A10" s="53">
        <v>7</v>
      </c>
      <c r="B10" s="49">
        <f>Hárok1!B29</f>
        <v>-658496.3349999998</v>
      </c>
      <c r="C10" s="52">
        <f>Hárok1!B46</f>
        <v>-1090668.07</v>
      </c>
      <c r="D10" s="50">
        <f>Hárok1!C29</f>
        <v>773308.8419999989</v>
      </c>
      <c r="E10" s="50">
        <f>Hárok1!C46</f>
        <v>940206.4929999982</v>
      </c>
      <c r="F10" s="49">
        <f>Hárok1!D29</f>
        <v>-244882.0000000001</v>
      </c>
      <c r="G10" s="52">
        <f>Hárok1!D46</f>
        <v>-455507.2999999996</v>
      </c>
      <c r="H10" s="49">
        <f>Hárok1!E29</f>
        <v>169025.3599999999</v>
      </c>
      <c r="I10" s="54">
        <f>Hárok1!E46</f>
        <v>290083.99999999953</v>
      </c>
    </row>
    <row r="11" spans="1:9" ht="12.75">
      <c r="A11" s="53">
        <v>8</v>
      </c>
      <c r="B11" s="49">
        <f>Hárok1!B30</f>
        <v>-463402.6899999999</v>
      </c>
      <c r="C11" s="52">
        <f>Hárok1!B47</f>
        <v>-801336.5250000011</v>
      </c>
      <c r="D11" s="50">
        <f>Hárok1!C30</f>
        <v>687370.0769999996</v>
      </c>
      <c r="E11" s="50">
        <f>Hárok1!C47</f>
        <v>805387.4760000001</v>
      </c>
      <c r="F11" s="49">
        <f>Hárok1!D30</f>
        <v>-165513.29999999996</v>
      </c>
      <c r="G11" s="52">
        <f>Hárok1!D47</f>
        <v>-421951.4999999998</v>
      </c>
      <c r="H11" s="49">
        <f>Hárok1!E30</f>
        <v>1937.6799999999998</v>
      </c>
      <c r="I11" s="54">
        <f>Hárok1!E47</f>
        <v>257778.16000000015</v>
      </c>
    </row>
    <row r="12" spans="1:9" ht="12.75">
      <c r="A12" s="53">
        <v>9</v>
      </c>
      <c r="B12" s="49">
        <f>Hárok1!B31</f>
        <v>-605138.6649999999</v>
      </c>
      <c r="C12" s="52">
        <f>Hárok1!B48</f>
        <v>-751707.2699999997</v>
      </c>
      <c r="D12" s="50">
        <f>Hárok1!C31</f>
        <v>592910.2900000002</v>
      </c>
      <c r="E12" s="50">
        <f>Hárok1!C48</f>
        <v>688863.1459999996</v>
      </c>
      <c r="F12" s="49">
        <f>Hárok1!D31</f>
        <v>-246650.3</v>
      </c>
      <c r="G12" s="52">
        <f>Hárok1!D48</f>
        <v>-530575.6999999996</v>
      </c>
      <c r="H12" s="49">
        <f>Hárok1!E31</f>
        <v>108699.51999999997</v>
      </c>
      <c r="I12" s="54">
        <f>Hárok1!E48</f>
        <v>351270.64000000054</v>
      </c>
    </row>
    <row r="13" spans="1:9" ht="12.75">
      <c r="A13" s="53">
        <v>10</v>
      </c>
      <c r="B13" s="49">
        <f>Hárok1!B32</f>
        <v>-730548.6250000008</v>
      </c>
      <c r="C13" s="52">
        <f>Hárok1!B49</f>
        <v>-958370.8899999993</v>
      </c>
      <c r="D13" s="50">
        <f>Hárok1!C32</f>
        <v>571796.404999999</v>
      </c>
      <c r="E13" s="50">
        <f>Hárok1!C49</f>
        <v>785186.2509999991</v>
      </c>
      <c r="F13" s="49">
        <f>Hárok1!D32</f>
        <v>-395656.3000000003</v>
      </c>
      <c r="G13" s="52">
        <f>Hárok1!D49</f>
        <v>-375648.8000000003</v>
      </c>
      <c r="H13" s="49">
        <f>Hárok1!E32</f>
        <v>128004.08000000005</v>
      </c>
      <c r="I13" s="54">
        <f>Hárok1!E49</f>
        <v>139970.10500000019</v>
      </c>
    </row>
    <row r="14" spans="1:9" ht="12.75">
      <c r="A14" s="53">
        <v>11</v>
      </c>
      <c r="B14" s="49">
        <f>Hárok1!B33</f>
        <v>-541022.4649999999</v>
      </c>
      <c r="C14" s="52">
        <f>Hárok1!B50</f>
        <v>-809142.6599999991</v>
      </c>
      <c r="D14" s="50">
        <f>Hárok1!C33</f>
        <v>542586.8200000005</v>
      </c>
      <c r="E14" s="50">
        <f>Hárok1!C50</f>
        <v>874859.9609999994</v>
      </c>
      <c r="F14" s="49">
        <f>Hárok1!D33</f>
        <v>-276569.8999999996</v>
      </c>
      <c r="G14" s="52">
        <f>Hárok1!D50</f>
        <v>-521381.0000000003</v>
      </c>
      <c r="H14" s="49">
        <f>Hárok1!E33</f>
        <v>99940.15999999992</v>
      </c>
      <c r="I14" s="54">
        <f>Hárok1!E50</f>
        <v>151057.84000000014</v>
      </c>
    </row>
    <row r="15" spans="1:9" ht="12.75">
      <c r="A15" s="60">
        <v>12</v>
      </c>
      <c r="B15" s="62">
        <f>Hárok1!B34</f>
        <v>-901244.8099999987</v>
      </c>
      <c r="C15" s="63">
        <f>Hárok1!B51</f>
        <v>-1036064.8399999997</v>
      </c>
      <c r="D15" s="64">
        <f>Hárok1!C34</f>
        <v>833949.4560000004</v>
      </c>
      <c r="E15" s="64">
        <f>Hárok1!C51</f>
        <v>1047173.2059999995</v>
      </c>
      <c r="F15" s="62">
        <f>Hárok1!D34</f>
        <v>-360060.1000000001</v>
      </c>
      <c r="G15" s="63">
        <f>Hárok1!D51</f>
        <v>-572241.1000000001</v>
      </c>
      <c r="H15" s="62">
        <f>Hárok1!E34</f>
        <v>206385.75999999998</v>
      </c>
      <c r="I15" s="65">
        <f>Hárok1!E51</f>
        <v>359581.84000000026</v>
      </c>
    </row>
    <row r="16" spans="1:9" ht="13.5" thickBot="1">
      <c r="A16" s="61" t="s">
        <v>0</v>
      </c>
      <c r="B16" s="55">
        <f>SUM(B4:B15)</f>
        <v>-8897800.015</v>
      </c>
      <c r="C16" s="56">
        <f aca="true" t="shared" si="0" ref="C16:I16">SUM(C4:C15)</f>
        <v>-9935093.614999998</v>
      </c>
      <c r="D16" s="57">
        <f t="shared" si="0"/>
        <v>8318362.153999997</v>
      </c>
      <c r="E16" s="57">
        <f t="shared" si="0"/>
        <v>9816387.804999996</v>
      </c>
      <c r="F16" s="55">
        <f t="shared" si="0"/>
        <v>-4183871.4000000004</v>
      </c>
      <c r="G16" s="56">
        <f t="shared" si="0"/>
        <v>-4925694.299999999</v>
      </c>
      <c r="H16" s="55">
        <f t="shared" si="0"/>
        <v>2111580.16</v>
      </c>
      <c r="I16" s="58">
        <f t="shared" si="0"/>
        <v>2697096.195000001</v>
      </c>
    </row>
    <row r="18" ht="12.75">
      <c r="A18" s="89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2017-01-12T14:32:50Z</dcterms:modified>
  <cp:category/>
  <cp:version/>
  <cp:contentType/>
  <cp:contentStatus/>
</cp:coreProperties>
</file>