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80" activeTab="0"/>
  </bookViews>
  <sheets>
    <sheet name="Hárok1" sheetId="1" r:id="rId1"/>
    <sheet name="Hárok2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<sst xmlns="http://schemas.openxmlformats.org/spreadsheetml/2006/main" count="52" uniqueCount="22">
  <si>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</si>
  <si>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</si>
  <si>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</si>
  <si>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</si>
  <si>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</si>
  <si>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</si>
  <si>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</si>
  <si>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</si>
  <si>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</si>
  <si>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</si>
  <si>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</si>
  <si>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</si>
  <si>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</si>
  <si>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Namerané hodnoty cezhraničných výmen elektriny na úrovni PS SR (220 a 400 kV vedenia, MWh)</t>
  </si>
  <si>
    <t>MERANÉ CEZHRANIČNÉ VÝMENY PS SR (SALDO, MWh) *</t>
  </si>
  <si>
    <t>Saldo: Export + / Import -</t>
  </si>
  <si>
    <t>Physical cross-border exchanges of electricity on the level of TS SR (220 and 400 kV lines, MWh)</t>
  </si>
  <si>
    <t>* Physical cross-border exchanges on the level of TS SR (Balance, MWh)</t>
  </si>
  <si>
    <r>
      <t xml:space="preserve">Rok (Year) </t>
    </r>
    <r>
      <rPr>
        <b/>
        <sz val="14"/>
        <color indexed="60"/>
        <rFont val="Arial CE"/>
        <family val="0"/>
      </rPr>
      <t>2017</t>
    </r>
  </si>
  <si>
    <t>SALDO  (Balance) 2017</t>
  </si>
  <si>
    <t>SALDO (Balance) 2016</t>
  </si>
  <si>
    <t>Rok (Year) 2016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</si>
</sst>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"/>
    <numFmt numFmtId="174" formatCode="#,##0.0000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color indexed="60"/>
      <name val="Arial CE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b/>
      <sz val="14"/>
      <color indexed="56"/>
      <name val="Arial CE"/>
      <family val="2"/>
    </font>
    <font>
      <b/>
      <sz val="13"/>
      <color indexed="56"/>
      <name val="Arial CE"/>
      <family val="2"/>
    </font>
    <font>
      <b/>
      <sz val="10"/>
      <color indexed="56"/>
      <name val="Arial CE"/>
      <family val="0"/>
    </font>
    <font>
      <b/>
      <sz val="12"/>
      <color indexed="60"/>
      <name val="Calibri"/>
      <family val="2"/>
    </font>
    <font>
      <b/>
      <sz val="6.8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b/>
      <sz val="14"/>
      <color rgb="FF002060"/>
      <name val="Arial CE"/>
      <family val="2"/>
    </font>
    <font>
      <b/>
      <sz val="13"/>
      <color rgb="FF002060"/>
      <name val="Arial CE"/>
      <family val="2"/>
    </font>
    <font>
      <b/>
      <sz val="10"/>
      <color rgb="FF00206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3D9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1" fillId="35" borderId="31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3" fontId="1" fillId="35" borderId="31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" fontId="1" fillId="35" borderId="3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3" fontId="1" fillId="34" borderId="33" xfId="0" applyNumberFormat="1" applyFont="1" applyFill="1" applyBorder="1" applyAlignment="1">
      <alignment horizontal="right"/>
    </xf>
    <xf numFmtId="3" fontId="1" fillId="34" borderId="34" xfId="0" applyNumberFormat="1" applyFont="1" applyFill="1" applyBorder="1" applyAlignment="1">
      <alignment horizontal="right"/>
    </xf>
    <xf numFmtId="3" fontId="1" fillId="34" borderId="35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6" fillId="36" borderId="15" xfId="0" applyFont="1" applyFill="1" applyBorder="1" applyAlignment="1">
      <alignment horizontal="center"/>
    </xf>
    <xf numFmtId="0" fontId="46" fillId="36" borderId="18" xfId="0" applyFont="1" applyFill="1" applyBorder="1" applyAlignment="1">
      <alignment horizontal="center"/>
    </xf>
    <xf numFmtId="0" fontId="46" fillId="36" borderId="19" xfId="0" applyFont="1" applyFill="1" applyBorder="1" applyAlignment="1">
      <alignment horizontal="center"/>
    </xf>
    <xf numFmtId="0" fontId="47" fillId="36" borderId="13" xfId="0" applyFont="1" applyFill="1" applyBorder="1" applyAlignment="1">
      <alignment horizontal="center"/>
    </xf>
    <xf numFmtId="0" fontId="47" fillId="36" borderId="0" xfId="0" applyFont="1" applyFill="1" applyBorder="1" applyAlignment="1">
      <alignment horizontal="center"/>
    </xf>
    <xf numFmtId="0" fontId="47" fillId="36" borderId="17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0" fontId="47" fillId="36" borderId="11" xfId="0" applyFont="1" applyFill="1" applyBorder="1" applyAlignment="1">
      <alignment horizontal="center"/>
    </xf>
    <xf numFmtId="0" fontId="47" fillId="36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9" fontId="45" fillId="0" borderId="18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11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CZ - SK</a:t>
            </a:r>
          </a:p>
        </c:rich>
      </c:tx>
      <c:layout>
        <c:manualLayout>
          <c:xMode val="factor"/>
          <c:yMode val="factor"/>
          <c:x val="-0.03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65"/>
          <c:w val="0.869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Hárok2!$B$4:$B$15</c:f>
              <c:numCache>
                <c:ptCount val="12"/>
                <c:pt idx="0">
                  <c:v>-1157476.7699999989</c:v>
                </c:pt>
                <c:pt idx="1">
                  <c:v>-1024382.45</c:v>
                </c:pt>
                <c:pt idx="2">
                  <c:v>-844507.6199999992</c:v>
                </c:pt>
                <c:pt idx="3">
                  <c:v>-1117773.0849999997</c:v>
                </c:pt>
                <c:pt idx="4">
                  <c:v>-1011992.1100000001</c:v>
                </c:pt>
                <c:pt idx="5">
                  <c:v>-972852.9649999999</c:v>
                </c:pt>
                <c:pt idx="6">
                  <c:v>-708867.8950000006</c:v>
                </c:pt>
                <c:pt idx="7">
                  <c:v>-771828.3249999998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Hárok2!$C$4:$C$15</c:f>
              <c:numCache>
                <c:ptCount val="12"/>
                <c:pt idx="0">
                  <c:v>-1093214.5200000005</c:v>
                </c:pt>
                <c:pt idx="1">
                  <c:v>-569716.3799999998</c:v>
                </c:pt>
                <c:pt idx="2">
                  <c:v>-617513.3600000001</c:v>
                </c:pt>
                <c:pt idx="3">
                  <c:v>-962612.0800000011</c:v>
                </c:pt>
                <c:pt idx="4">
                  <c:v>-943362.269999999</c:v>
                </c:pt>
                <c:pt idx="5">
                  <c:v>-811527.8150000004</c:v>
                </c:pt>
                <c:pt idx="6">
                  <c:v>-658496.3349999998</c:v>
                </c:pt>
                <c:pt idx="7">
                  <c:v>-463402.6899999999</c:v>
                </c:pt>
                <c:pt idx="8">
                  <c:v>-605138.6649999999</c:v>
                </c:pt>
                <c:pt idx="9">
                  <c:v>-730548.6250000008</c:v>
                </c:pt>
                <c:pt idx="10">
                  <c:v>-541022.4649999999</c:v>
                </c:pt>
                <c:pt idx="11">
                  <c:v>-901244.8099999987</c:v>
                </c:pt>
              </c:numCache>
            </c:numRef>
          </c:val>
        </c:ser>
        <c:axId val="29297182"/>
        <c:axId val="62348047"/>
      </c:barChart>
      <c:catAx>
        <c:axId val="29297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2348047"/>
        <c:crosses val="autoZero"/>
        <c:auto val="1"/>
        <c:lblOffset val="0"/>
        <c:tickLblSkip val="1"/>
        <c:noMultiLvlLbl val="0"/>
      </c:catAx>
      <c:valAx>
        <c:axId val="62348047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97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HU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65"/>
          <c:w val="0.861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Hárok2!$D$4:$D$15</c:f>
              <c:numCache>
                <c:ptCount val="12"/>
                <c:pt idx="0">
                  <c:v>924984.3699999999</c:v>
                </c:pt>
                <c:pt idx="1">
                  <c:v>910915.7920000014</c:v>
                </c:pt>
                <c:pt idx="2">
                  <c:v>859122.5729999997</c:v>
                </c:pt>
                <c:pt idx="3">
                  <c:v>796734.4470000009</c:v>
                </c:pt>
                <c:pt idx="4">
                  <c:v>868917.7879999996</c:v>
                </c:pt>
                <c:pt idx="5">
                  <c:v>673968.3460000004</c:v>
                </c:pt>
                <c:pt idx="6">
                  <c:v>746511.6309999999</c:v>
                </c:pt>
                <c:pt idx="7">
                  <c:v>721091.2130000008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Hárok2!$E$4:$E$15</c:f>
              <c:numCache>
                <c:ptCount val="12"/>
                <c:pt idx="0">
                  <c:v>997620.1699999986</c:v>
                </c:pt>
                <c:pt idx="1">
                  <c:v>673739.7050000008</c:v>
                </c:pt>
                <c:pt idx="2">
                  <c:v>726937.7369999994</c:v>
                </c:pt>
                <c:pt idx="3">
                  <c:v>793507.4049999998</c:v>
                </c:pt>
                <c:pt idx="4">
                  <c:v>606330.2200000003</c:v>
                </c:pt>
                <c:pt idx="5">
                  <c:v>518305.02699999936</c:v>
                </c:pt>
                <c:pt idx="6">
                  <c:v>773308.8419999989</c:v>
                </c:pt>
                <c:pt idx="7">
                  <c:v>687370.0769999996</c:v>
                </c:pt>
                <c:pt idx="8">
                  <c:v>592910.2900000002</c:v>
                </c:pt>
                <c:pt idx="9">
                  <c:v>571796.404999999</c:v>
                </c:pt>
                <c:pt idx="10">
                  <c:v>542586.8200000005</c:v>
                </c:pt>
                <c:pt idx="11">
                  <c:v>833949.4560000004</c:v>
                </c:pt>
              </c:numCache>
            </c:numRef>
          </c:val>
        </c:ser>
        <c:axId val="24261512"/>
        <c:axId val="17027017"/>
      </c:barChart>
      <c:catAx>
        <c:axId val="2426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7027017"/>
        <c:crosses val="autoZero"/>
        <c:auto val="1"/>
        <c:lblOffset val="0"/>
        <c:tickLblSkip val="1"/>
        <c:noMultiLvlLbl val="0"/>
      </c:catAx>
      <c:valAx>
        <c:axId val="17027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615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PL - SK</a:t>
            </a:r>
          </a:p>
        </c:rich>
      </c:tx>
      <c:layout>
        <c:manualLayout>
          <c:xMode val="factor"/>
          <c:yMode val="factor"/>
          <c:x val="-0.03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765"/>
          <c:w val="0.849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Hárok2!$F$4:$F$15</c:f>
              <c:numCache>
                <c:ptCount val="12"/>
                <c:pt idx="0">
                  <c:v>-565787.0999999999</c:v>
                </c:pt>
                <c:pt idx="1">
                  <c:v>-476623.90000000026</c:v>
                </c:pt>
                <c:pt idx="2">
                  <c:v>-361642.10000000003</c:v>
                </c:pt>
                <c:pt idx="3">
                  <c:v>-342512.39999999973</c:v>
                </c:pt>
                <c:pt idx="4">
                  <c:v>-358244.70000000024</c:v>
                </c:pt>
                <c:pt idx="5">
                  <c:v>-302484.50000000006</c:v>
                </c:pt>
                <c:pt idx="6">
                  <c:v>-411430.4999999995</c:v>
                </c:pt>
                <c:pt idx="7">
                  <c:v>-334908.5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Hárok2!$G$4:$G$15</c:f>
              <c:numCache>
                <c:ptCount val="12"/>
                <c:pt idx="0">
                  <c:v>-601994.3000000006</c:v>
                </c:pt>
                <c:pt idx="1">
                  <c:v>-412971.0999999996</c:v>
                </c:pt>
                <c:pt idx="2">
                  <c:v>-405499.9000000002</c:v>
                </c:pt>
                <c:pt idx="3">
                  <c:v>-388852.00000000035</c:v>
                </c:pt>
                <c:pt idx="4">
                  <c:v>-431714.7999999997</c:v>
                </c:pt>
                <c:pt idx="5">
                  <c:v>-253507.40000000023</c:v>
                </c:pt>
                <c:pt idx="6">
                  <c:v>-244882.0000000001</c:v>
                </c:pt>
                <c:pt idx="7">
                  <c:v>-165513.29999999996</c:v>
                </c:pt>
                <c:pt idx="8">
                  <c:v>-246650.3</c:v>
                </c:pt>
                <c:pt idx="9">
                  <c:v>-395656.3000000003</c:v>
                </c:pt>
                <c:pt idx="10">
                  <c:v>-276569.8999999996</c:v>
                </c:pt>
                <c:pt idx="11">
                  <c:v>-360060.1000000001</c:v>
                </c:pt>
              </c:numCache>
            </c:numRef>
          </c:val>
        </c:ser>
        <c:axId val="19025426"/>
        <c:axId val="37011107"/>
      </c:barChart>
      <c:catAx>
        <c:axId val="1902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7011107"/>
        <c:crosses val="autoZero"/>
        <c:auto val="1"/>
        <c:lblOffset val="0"/>
        <c:tickLblSkip val="1"/>
        <c:noMultiLvlLbl val="0"/>
      </c:catAx>
      <c:valAx>
        <c:axId val="37011107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25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47"/>
          <c:w val="0.0882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UA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7625"/>
          <c:w val="0.84975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Hárok2!$H$4:$H$15</c:f>
              <c:numCache>
                <c:ptCount val="12"/>
                <c:pt idx="0">
                  <c:v>329260.79999999964</c:v>
                </c:pt>
                <c:pt idx="1">
                  <c:v>285676.4800000001</c:v>
                </c:pt>
                <c:pt idx="2">
                  <c:v>219375.28000000012</c:v>
                </c:pt>
                <c:pt idx="3">
                  <c:v>310287.5249999998</c:v>
                </c:pt>
                <c:pt idx="4">
                  <c:v>284504.725</c:v>
                </c:pt>
                <c:pt idx="5">
                  <c:v>213557.97499999983</c:v>
                </c:pt>
                <c:pt idx="6">
                  <c:v>288459.0749999999</c:v>
                </c:pt>
                <c:pt idx="7">
                  <c:v>260132.12500000003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Hárok2!$I$4:$I$15</c:f>
              <c:numCache>
                <c:ptCount val="12"/>
                <c:pt idx="0">
                  <c:v>350542.0800000004</c:v>
                </c:pt>
                <c:pt idx="1">
                  <c:v>253616.48</c:v>
                </c:pt>
                <c:pt idx="2">
                  <c:v>225703.83999999994</c:v>
                </c:pt>
                <c:pt idx="3">
                  <c:v>241645.35999999996</c:v>
                </c:pt>
                <c:pt idx="4">
                  <c:v>242254.72000000006</c:v>
                </c:pt>
                <c:pt idx="5">
                  <c:v>83825.12000000017</c:v>
                </c:pt>
                <c:pt idx="6">
                  <c:v>169025.3599999999</c:v>
                </c:pt>
                <c:pt idx="7">
                  <c:v>1937.6799999999998</c:v>
                </c:pt>
                <c:pt idx="8">
                  <c:v>108699.51999999997</c:v>
                </c:pt>
                <c:pt idx="9">
                  <c:v>128004.08000000005</c:v>
                </c:pt>
                <c:pt idx="10">
                  <c:v>99940.15999999992</c:v>
                </c:pt>
                <c:pt idx="11">
                  <c:v>206385.75999999998</c:v>
                </c:pt>
              </c:numCache>
            </c:numRef>
          </c:val>
        </c:ser>
        <c:axId val="64664508"/>
        <c:axId val="45109661"/>
      </c:barChart>
      <c:catAx>
        <c:axId val="64664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5109661"/>
        <c:crosses val="autoZero"/>
        <c:auto val="1"/>
        <c:lblOffset val="0"/>
        <c:tickLblSkip val="1"/>
        <c:noMultiLvlLbl val="0"/>
      </c:catAx>
      <c:valAx>
        <c:axId val="45109661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645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15"/>
          <c:w val="0.088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0.88725</cdr:y>
    </cdr:from>
    <cdr:to>
      <cdr:x>0.3325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981075" y="2876550"/>
          <a:ext cx="1019175" cy="25717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</cdr:x>
      <cdr:y>-0.01475</cdr:y>
    </cdr:from>
    <cdr:to>
      <cdr:x>-0.009</cdr:x>
      <cdr:y>-0.01475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</cdr:x>
      <cdr:y>-0.01475</cdr:y>
    </cdr:from>
    <cdr:to>
      <cdr:x>-0.009</cdr:x>
      <cdr:y>-0.01475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0.18725</cdr:x>
      <cdr:y>0.1715</cdr:y>
    </cdr:from>
    <cdr:to>
      <cdr:x>0.35775</cdr:x>
      <cdr:y>0.258</cdr:y>
    </cdr:to>
    <cdr:sp>
      <cdr:nvSpPr>
        <cdr:cNvPr id="3" name="BlokTextu 1"/>
        <cdr:cNvSpPr txBox="1">
          <a:spLocks noChangeArrowheads="1"/>
        </cdr:cNvSpPr>
      </cdr:nvSpPr>
      <cdr:spPr>
        <a:xfrm>
          <a:off x="1123950" y="552450"/>
          <a:ext cx="102870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0.8825</cdr:y>
    </cdr:from>
    <cdr:to>
      <cdr:x>0.33925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1000125" y="2857500"/>
          <a:ext cx="104775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0.15875</cdr:y>
    </cdr:from>
    <cdr:to>
      <cdr:x>0.31925</cdr:x>
      <cdr:y>0.24525</cdr:y>
    </cdr:to>
    <cdr:sp>
      <cdr:nvSpPr>
        <cdr:cNvPr id="1" name="BlokTextu 1"/>
        <cdr:cNvSpPr txBox="1">
          <a:spLocks noChangeArrowheads="1"/>
        </cdr:cNvSpPr>
      </cdr:nvSpPr>
      <cdr:spPr>
        <a:xfrm>
          <a:off x="914400" y="514350"/>
          <a:ext cx="1000125" cy="28575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8</xdr:col>
      <xdr:colOff>571500</xdr:colOff>
      <xdr:row>20</xdr:row>
      <xdr:rowOff>47625</xdr:rowOff>
    </xdr:to>
    <xdr:graphicFrame>
      <xdr:nvGraphicFramePr>
        <xdr:cNvPr id="1" name="Graf 1"/>
        <xdr:cNvGraphicFramePr/>
      </xdr:nvGraphicFramePr>
      <xdr:xfrm>
        <a:off x="28575" y="38100"/>
        <a:ext cx="6029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20</xdr:row>
      <xdr:rowOff>104775</xdr:rowOff>
    </xdr:from>
    <xdr:to>
      <xdr:col>8</xdr:col>
      <xdr:colOff>581025</xdr:colOff>
      <xdr:row>40</xdr:row>
      <xdr:rowOff>114300</xdr:rowOff>
    </xdr:to>
    <xdr:graphicFrame>
      <xdr:nvGraphicFramePr>
        <xdr:cNvPr id="2" name="Graf 2"/>
        <xdr:cNvGraphicFramePr/>
      </xdr:nvGraphicFramePr>
      <xdr:xfrm>
        <a:off x="47625" y="3343275"/>
        <a:ext cx="60198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0</xdr:row>
      <xdr:rowOff>38100</xdr:rowOff>
    </xdr:from>
    <xdr:to>
      <xdr:col>17</xdr:col>
      <xdr:colOff>533400</xdr:colOff>
      <xdr:row>20</xdr:row>
      <xdr:rowOff>47625</xdr:rowOff>
    </xdr:to>
    <xdr:graphicFrame>
      <xdr:nvGraphicFramePr>
        <xdr:cNvPr id="3" name="Graf 3"/>
        <xdr:cNvGraphicFramePr/>
      </xdr:nvGraphicFramePr>
      <xdr:xfrm>
        <a:off x="6153150" y="38100"/>
        <a:ext cx="60388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676275</xdr:colOff>
      <xdr:row>20</xdr:row>
      <xdr:rowOff>114300</xdr:rowOff>
    </xdr:from>
    <xdr:to>
      <xdr:col>17</xdr:col>
      <xdr:colOff>523875</xdr:colOff>
      <xdr:row>40</xdr:row>
      <xdr:rowOff>133350</xdr:rowOff>
    </xdr:to>
    <xdr:graphicFrame>
      <xdr:nvGraphicFramePr>
        <xdr:cNvPr id="4" name="Graf 4"/>
        <xdr:cNvGraphicFramePr/>
      </xdr:nvGraphicFramePr>
      <xdr:xfrm>
        <a:off x="6162675" y="3352800"/>
        <a:ext cx="60198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0" zoomScaleNormal="120" zoomScalePageLayoutView="0" workbookViewId="0" topLeftCell="A1">
      <selection activeCell="I26" sqref="I26"/>
    </sheetView>
  </sheetViews>
  <sheetFormatPr defaultColWidth="12.25390625" defaultRowHeight="12.75"/>
  <cols>
    <col min="1" max="1" width="10.25390625" style="0" customWidth="1"/>
    <col min="2" max="9" width="10.75390625" style="0" customWidth="1"/>
    <col min="10" max="11" width="11.75390625" style="0" customWidth="1"/>
    <col min="12" max="12" width="14.25390625" style="0" customWidth="1"/>
  </cols>
  <sheetData>
    <row r="1" spans="1:12" ht="18">
      <c r="A1" s="103" t="s">
        <v>13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6.5">
      <c r="A2" s="106" t="s">
        <v>16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</row>
    <row r="3" spans="1:12" ht="18.75" thickBot="1">
      <c r="A3" s="109" t="s">
        <v>18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2" ht="15.75">
      <c r="A4" s="66" t="s">
        <v>6</v>
      </c>
      <c r="B4" s="100" t="s">
        <v>9</v>
      </c>
      <c r="C4" s="101"/>
      <c r="D4" s="100" t="s">
        <v>3</v>
      </c>
      <c r="E4" s="101"/>
      <c r="F4" s="100" t="s">
        <v>5</v>
      </c>
      <c r="G4" s="102"/>
      <c r="H4" s="112" t="s">
        <v>4</v>
      </c>
      <c r="I4" s="113"/>
      <c r="J4" s="101" t="s">
        <v>10</v>
      </c>
      <c r="K4" s="101"/>
      <c r="L4" s="102"/>
    </row>
    <row r="5" spans="1:12" ht="13.5" thickBot="1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ht="12.75">
      <c r="A6" s="4">
        <v>1</v>
      </c>
      <c r="B6" s="11">
        <v>443.65500000000003</v>
      </c>
      <c r="C6" s="12">
        <v>1157920.4249999989</v>
      </c>
      <c r="D6" s="11">
        <v>924984.3699999999</v>
      </c>
      <c r="E6" s="12">
        <v>0</v>
      </c>
      <c r="F6" s="11">
        <v>0</v>
      </c>
      <c r="G6" s="13">
        <v>565787.0999999999</v>
      </c>
      <c r="H6" s="11">
        <v>329260.79999999964</v>
      </c>
      <c r="I6" s="13">
        <v>0</v>
      </c>
      <c r="J6" s="25">
        <f>+B6+D6+F6+H6</f>
        <v>1254688.8249999995</v>
      </c>
      <c r="K6" s="25">
        <f>+C6+E6+G6+I6</f>
        <v>1723707.5249999987</v>
      </c>
      <c r="L6" s="26">
        <f>J6-K6</f>
        <v>-469018.69999999925</v>
      </c>
      <c r="P6" s="45"/>
      <c r="Q6" s="45"/>
    </row>
    <row r="7" spans="1:17" ht="12.75">
      <c r="A7" s="4">
        <v>2</v>
      </c>
      <c r="B7" s="11">
        <v>563.4749999999997</v>
      </c>
      <c r="C7" s="12">
        <v>1024945.9249999999</v>
      </c>
      <c r="D7" s="11">
        <v>910915.7920000014</v>
      </c>
      <c r="E7" s="12">
        <v>0</v>
      </c>
      <c r="F7" s="11">
        <v>0</v>
      </c>
      <c r="G7" s="13">
        <v>476623.90000000026</v>
      </c>
      <c r="H7" s="11">
        <v>285723.9200000001</v>
      </c>
      <c r="I7" s="13">
        <v>47.44</v>
      </c>
      <c r="J7" s="25">
        <f>+B7+D7+F7+H7</f>
        <v>1197203.1870000015</v>
      </c>
      <c r="K7" s="25">
        <f>+C7+E7+G7+I7</f>
        <v>1501617.2650000001</v>
      </c>
      <c r="L7" s="26">
        <f>J7-K7</f>
        <v>-304414.0779999986</v>
      </c>
      <c r="P7" s="45"/>
      <c r="Q7" s="45"/>
    </row>
    <row r="8" spans="1:17" ht="13.5" thickBot="1">
      <c r="A8" s="1">
        <v>3</v>
      </c>
      <c r="B8" s="14">
        <v>4767.555000000001</v>
      </c>
      <c r="C8" s="15">
        <v>849275.1749999992</v>
      </c>
      <c r="D8" s="14">
        <v>859122.6229999998</v>
      </c>
      <c r="E8" s="15">
        <v>0.05</v>
      </c>
      <c r="F8" s="14">
        <v>0</v>
      </c>
      <c r="G8" s="16">
        <v>361642.10000000003</v>
      </c>
      <c r="H8" s="14">
        <v>220212.32000000012</v>
      </c>
      <c r="I8" s="15">
        <v>837.0400000000001</v>
      </c>
      <c r="J8" s="27">
        <f aca="true" t="shared" si="0" ref="J8:J17">+B8+D8+F8+H8</f>
        <v>1084102.498</v>
      </c>
      <c r="K8" s="28">
        <f aca="true" t="shared" si="1" ref="K8:K17">+C8+E8+G8+I8</f>
        <v>1211754.3649999993</v>
      </c>
      <c r="L8" s="29">
        <f aca="true" t="shared" si="2" ref="L8:L17">J8-K8</f>
        <v>-127651.86699999939</v>
      </c>
      <c r="P8" s="45"/>
      <c r="Q8" s="45"/>
    </row>
    <row r="9" spans="1:17" ht="12.75">
      <c r="A9" s="4">
        <v>4</v>
      </c>
      <c r="B9" s="11">
        <v>270.92</v>
      </c>
      <c r="C9" s="12">
        <v>1118044.0049999997</v>
      </c>
      <c r="D9" s="11">
        <v>796734.4630000008</v>
      </c>
      <c r="E9" s="12">
        <v>0.016</v>
      </c>
      <c r="F9" s="11">
        <v>0</v>
      </c>
      <c r="G9" s="13">
        <v>342512.39999999973</v>
      </c>
      <c r="H9" s="11">
        <v>310287.5249999998</v>
      </c>
      <c r="I9" s="12">
        <v>0</v>
      </c>
      <c r="J9" s="30">
        <f t="shared" si="0"/>
        <v>1107292.9080000008</v>
      </c>
      <c r="K9" s="25">
        <f t="shared" si="1"/>
        <v>1460556.4209999994</v>
      </c>
      <c r="L9" s="26">
        <f t="shared" si="2"/>
        <v>-353263.51299999864</v>
      </c>
      <c r="P9" s="45"/>
      <c r="Q9" s="45"/>
    </row>
    <row r="10" spans="1:17" ht="12.75">
      <c r="A10" s="4">
        <v>5</v>
      </c>
      <c r="B10" s="30">
        <v>503.95999999999964</v>
      </c>
      <c r="C10" s="25">
        <v>1012496.0700000001</v>
      </c>
      <c r="D10" s="30">
        <v>868917.7879999996</v>
      </c>
      <c r="E10" s="25">
        <v>0</v>
      </c>
      <c r="F10" s="30">
        <v>0</v>
      </c>
      <c r="G10" s="26">
        <v>358244.70000000024</v>
      </c>
      <c r="H10" s="30">
        <v>284608.27499999997</v>
      </c>
      <c r="I10" s="25">
        <v>103.55</v>
      </c>
      <c r="J10" s="30">
        <f t="shared" si="0"/>
        <v>1154030.0229999996</v>
      </c>
      <c r="K10" s="25">
        <f t="shared" si="1"/>
        <v>1370844.3200000003</v>
      </c>
      <c r="L10" s="26">
        <f t="shared" si="2"/>
        <v>-216814.29700000072</v>
      </c>
      <c r="P10" s="45"/>
      <c r="Q10" s="45"/>
    </row>
    <row r="11" spans="1:17" ht="13.5" thickBot="1">
      <c r="A11" s="4">
        <v>6</v>
      </c>
      <c r="B11" s="11">
        <v>0.7150000000000001</v>
      </c>
      <c r="C11" s="12">
        <v>972853.6799999998</v>
      </c>
      <c r="D11" s="11">
        <v>673968.3960000004</v>
      </c>
      <c r="E11" s="12">
        <v>0.05</v>
      </c>
      <c r="F11" s="11">
        <v>1</v>
      </c>
      <c r="G11" s="13">
        <v>302485.50000000006</v>
      </c>
      <c r="H11" s="11">
        <v>213859.34999999983</v>
      </c>
      <c r="I11" s="13">
        <v>301.375</v>
      </c>
      <c r="J11" s="25">
        <f t="shared" si="0"/>
        <v>887829.4610000002</v>
      </c>
      <c r="K11" s="25">
        <f t="shared" si="1"/>
        <v>1275640.605</v>
      </c>
      <c r="L11" s="29">
        <f t="shared" si="2"/>
        <v>-387811.14399999974</v>
      </c>
      <c r="P11" s="45"/>
      <c r="Q11" s="45"/>
    </row>
    <row r="12" spans="1:17" ht="12.75">
      <c r="A12" s="9">
        <v>7</v>
      </c>
      <c r="B12" s="17">
        <v>275.86999999999995</v>
      </c>
      <c r="C12" s="18">
        <v>709143.7650000006</v>
      </c>
      <c r="D12" s="17">
        <v>746511.6309999999</v>
      </c>
      <c r="E12" s="18">
        <v>0</v>
      </c>
      <c r="F12" s="17">
        <v>0</v>
      </c>
      <c r="G12" s="19">
        <v>411430.4999999995</v>
      </c>
      <c r="H12" s="17">
        <v>288649.3249999999</v>
      </c>
      <c r="I12" s="19">
        <v>190.25</v>
      </c>
      <c r="J12" s="31">
        <f t="shared" si="0"/>
        <v>1035436.8259999999</v>
      </c>
      <c r="K12" s="31">
        <f t="shared" si="1"/>
        <v>1120764.5150000001</v>
      </c>
      <c r="L12" s="26">
        <f t="shared" si="2"/>
        <v>-85327.68900000025</v>
      </c>
      <c r="P12" s="45"/>
      <c r="Q12" s="45"/>
    </row>
    <row r="13" spans="1:17" ht="12.75">
      <c r="A13" s="4">
        <v>8</v>
      </c>
      <c r="B13" s="11">
        <v>39.385</v>
      </c>
      <c r="C13" s="12">
        <v>771867.7099999998</v>
      </c>
      <c r="D13" s="11">
        <v>721150.3380000008</v>
      </c>
      <c r="E13" s="12">
        <v>59.12499999999999</v>
      </c>
      <c r="F13" s="11">
        <v>39.4</v>
      </c>
      <c r="G13" s="13">
        <v>334947.9</v>
      </c>
      <c r="H13" s="11">
        <v>260154.87500000003</v>
      </c>
      <c r="I13" s="13">
        <v>22.749999999999993</v>
      </c>
      <c r="J13" s="25">
        <v>981383.9980000008</v>
      </c>
      <c r="K13" s="25">
        <v>1106897.4849999999</v>
      </c>
      <c r="L13" s="26">
        <v>-125513.48699999903</v>
      </c>
      <c r="P13" s="45"/>
      <c r="Q13" s="45"/>
    </row>
    <row r="14" spans="1:17" ht="13.5" thickBot="1">
      <c r="A14" s="10">
        <v>9</v>
      </c>
      <c r="B14" s="14"/>
      <c r="C14" s="15"/>
      <c r="D14" s="14"/>
      <c r="E14" s="15"/>
      <c r="F14" s="14"/>
      <c r="G14" s="16"/>
      <c r="H14" s="14"/>
      <c r="I14" s="16"/>
      <c r="J14" s="27">
        <f t="shared" si="0"/>
        <v>0</v>
      </c>
      <c r="K14" s="28">
        <f t="shared" si="1"/>
        <v>0</v>
      </c>
      <c r="L14" s="29">
        <f t="shared" si="2"/>
        <v>0</v>
      </c>
      <c r="P14" s="45"/>
      <c r="Q14" s="45"/>
    </row>
    <row r="15" spans="1:17" ht="12.75">
      <c r="A15" s="4">
        <v>10</v>
      </c>
      <c r="B15" s="11"/>
      <c r="C15" s="12"/>
      <c r="D15" s="11"/>
      <c r="E15" s="12"/>
      <c r="F15" s="11"/>
      <c r="G15" s="13"/>
      <c r="H15" s="11"/>
      <c r="I15" s="13"/>
      <c r="J15" s="25">
        <f t="shared" si="0"/>
        <v>0</v>
      </c>
      <c r="K15" s="25">
        <f t="shared" si="1"/>
        <v>0</v>
      </c>
      <c r="L15" s="26">
        <f t="shared" si="2"/>
        <v>0</v>
      </c>
      <c r="P15" s="45"/>
      <c r="Q15" s="45"/>
    </row>
    <row r="16" spans="1:17" ht="12.75">
      <c r="A16" s="4">
        <v>11</v>
      </c>
      <c r="B16" s="11"/>
      <c r="C16" s="12"/>
      <c r="D16" s="11"/>
      <c r="E16" s="12"/>
      <c r="F16" s="11"/>
      <c r="G16" s="13"/>
      <c r="H16" s="11"/>
      <c r="I16" s="13"/>
      <c r="J16" s="25">
        <f t="shared" si="0"/>
        <v>0</v>
      </c>
      <c r="K16" s="25">
        <f t="shared" si="1"/>
        <v>0</v>
      </c>
      <c r="L16" s="26">
        <f t="shared" si="2"/>
        <v>0</v>
      </c>
      <c r="P16" s="45"/>
      <c r="Q16" s="45"/>
    </row>
    <row r="17" spans="1:17" ht="12.75">
      <c r="A17" s="5">
        <v>12</v>
      </c>
      <c r="B17" s="20"/>
      <c r="C17" s="21"/>
      <c r="D17" s="20"/>
      <c r="E17" s="21"/>
      <c r="F17" s="20"/>
      <c r="G17" s="22"/>
      <c r="H17" s="20"/>
      <c r="I17" s="22"/>
      <c r="J17" s="23">
        <f t="shared" si="0"/>
        <v>0</v>
      </c>
      <c r="K17" s="23">
        <f t="shared" si="1"/>
        <v>0</v>
      </c>
      <c r="L17" s="24">
        <f t="shared" si="2"/>
        <v>0</v>
      </c>
      <c r="P17" s="45"/>
      <c r="Q17" s="45"/>
    </row>
    <row r="18" spans="1:14" ht="13.5" thickBot="1">
      <c r="A18" s="6" t="s">
        <v>0</v>
      </c>
      <c r="B18" s="89">
        <f aca="true" t="shared" si="3" ref="B18:L18">SUM(B6:B17)</f>
        <v>6865.535000000002</v>
      </c>
      <c r="C18" s="90">
        <f t="shared" si="3"/>
        <v>7616546.754999998</v>
      </c>
      <c r="D18" s="89">
        <f t="shared" si="3"/>
        <v>6502305.401000002</v>
      </c>
      <c r="E18" s="90">
        <f t="shared" si="3"/>
        <v>59.24099999999999</v>
      </c>
      <c r="F18" s="89">
        <f t="shared" si="3"/>
        <v>40.4</v>
      </c>
      <c r="G18" s="90">
        <f t="shared" si="3"/>
        <v>3153674.0999999996</v>
      </c>
      <c r="H18" s="89">
        <f t="shared" si="3"/>
        <v>2192756.389999999</v>
      </c>
      <c r="I18" s="90">
        <f t="shared" si="3"/>
        <v>1502.405</v>
      </c>
      <c r="J18" s="89">
        <f t="shared" si="3"/>
        <v>8701967.726000004</v>
      </c>
      <c r="K18" s="91">
        <f t="shared" si="3"/>
        <v>10771782.500999998</v>
      </c>
      <c r="L18" s="90">
        <f t="shared" si="3"/>
        <v>-2069814.7749999955</v>
      </c>
      <c r="N18" s="45"/>
    </row>
    <row r="19" spans="1:12" s="42" customFormat="1" ht="12.75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14" t="s">
        <v>15</v>
      </c>
      <c r="L19" s="114"/>
    </row>
    <row r="20" spans="2:8" ht="13.5" thickBot="1">
      <c r="B20" s="45"/>
      <c r="D20" s="45"/>
      <c r="F20" s="45"/>
      <c r="H20" s="45"/>
    </row>
    <row r="21" spans="1:12" ht="12.75">
      <c r="A21" s="80" t="s">
        <v>6</v>
      </c>
      <c r="B21" s="97" t="s">
        <v>19</v>
      </c>
      <c r="C21" s="98"/>
      <c r="D21" s="98"/>
      <c r="E21" s="99"/>
      <c r="F21" s="83"/>
      <c r="G21" s="83"/>
      <c r="H21" s="83"/>
      <c r="I21" s="83"/>
      <c r="J21" s="93"/>
      <c r="K21" s="93"/>
      <c r="L21" s="83"/>
    </row>
    <row r="22" spans="1:12" ht="13.5" thickBot="1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2" ht="12.75">
      <c r="A23" s="4">
        <v>1</v>
      </c>
      <c r="B23" s="32">
        <f>B6-C6</f>
        <v>-1157476.7699999989</v>
      </c>
      <c r="C23" s="33">
        <f>D6-E6</f>
        <v>924984.3699999999</v>
      </c>
      <c r="D23" s="34">
        <f>F6-G6</f>
        <v>-565787.0999999999</v>
      </c>
      <c r="E23" s="33">
        <f>H6-I6</f>
        <v>329260.79999999964</v>
      </c>
      <c r="F23" s="85"/>
      <c r="G23" s="85"/>
      <c r="H23" s="85"/>
      <c r="I23" s="85"/>
      <c r="J23" s="85"/>
      <c r="K23" s="85"/>
      <c r="L23" s="85"/>
    </row>
    <row r="24" spans="1:12" ht="12.75">
      <c r="A24" s="4">
        <v>2</v>
      </c>
      <c r="B24" s="32">
        <f aca="true" t="shared" si="4" ref="B24:B34">B7-C7</f>
        <v>-1024382.45</v>
      </c>
      <c r="C24" s="33">
        <f aca="true" t="shared" si="5" ref="C24:C34">D7-E7</f>
        <v>910915.7920000014</v>
      </c>
      <c r="D24" s="34">
        <f aca="true" t="shared" si="6" ref="D24:D34">F7-G7</f>
        <v>-476623.90000000026</v>
      </c>
      <c r="E24" s="33">
        <f aca="true" t="shared" si="7" ref="E24:E34">H7-I7</f>
        <v>285676.4800000001</v>
      </c>
      <c r="F24" s="85"/>
      <c r="G24" s="85"/>
      <c r="H24" s="85"/>
      <c r="I24" s="85"/>
      <c r="J24" s="85"/>
      <c r="K24" s="85"/>
      <c r="L24" s="85"/>
    </row>
    <row r="25" spans="1:12" ht="13.5" thickBot="1">
      <c r="A25" s="1">
        <v>3</v>
      </c>
      <c r="B25" s="35">
        <f t="shared" si="4"/>
        <v>-844507.6199999992</v>
      </c>
      <c r="C25" s="36">
        <f t="shared" si="5"/>
        <v>859122.5729999997</v>
      </c>
      <c r="D25" s="37">
        <f t="shared" si="6"/>
        <v>-361642.10000000003</v>
      </c>
      <c r="E25" s="36">
        <f t="shared" si="7"/>
        <v>219375.28000000012</v>
      </c>
      <c r="F25" s="85"/>
      <c r="G25" s="85"/>
      <c r="H25" s="85"/>
      <c r="I25" s="85"/>
      <c r="J25" s="85"/>
      <c r="K25" s="85"/>
      <c r="L25" s="85"/>
    </row>
    <row r="26" spans="1:12" ht="12.75">
      <c r="A26" s="4">
        <v>4</v>
      </c>
      <c r="B26" s="32">
        <f t="shared" si="4"/>
        <v>-1117773.0849999997</v>
      </c>
      <c r="C26" s="33">
        <f t="shared" si="5"/>
        <v>796734.4470000009</v>
      </c>
      <c r="D26" s="34">
        <f t="shared" si="6"/>
        <v>-342512.39999999973</v>
      </c>
      <c r="E26" s="33">
        <f t="shared" si="7"/>
        <v>310287.5249999998</v>
      </c>
      <c r="F26" s="85"/>
      <c r="G26" s="85"/>
      <c r="H26" s="85"/>
      <c r="I26" s="85"/>
      <c r="J26" s="85"/>
      <c r="K26" s="85"/>
      <c r="L26" s="85"/>
    </row>
    <row r="27" spans="1:12" ht="12.75">
      <c r="A27" s="4">
        <v>5</v>
      </c>
      <c r="B27" s="32">
        <f t="shared" si="4"/>
        <v>-1011992.1100000001</v>
      </c>
      <c r="C27" s="33">
        <f t="shared" si="5"/>
        <v>868917.7879999996</v>
      </c>
      <c r="D27" s="34">
        <f t="shared" si="6"/>
        <v>-358244.70000000024</v>
      </c>
      <c r="E27" s="33">
        <f t="shared" si="7"/>
        <v>284504.725</v>
      </c>
      <c r="F27" s="85"/>
      <c r="G27" s="85"/>
      <c r="H27" s="92"/>
      <c r="I27" s="85"/>
      <c r="J27" s="85"/>
      <c r="K27" s="85"/>
      <c r="L27" s="85"/>
    </row>
    <row r="28" spans="1:12" ht="13.5" thickBot="1">
      <c r="A28" s="4">
        <v>6</v>
      </c>
      <c r="B28" s="35">
        <f t="shared" si="4"/>
        <v>-972852.9649999999</v>
      </c>
      <c r="C28" s="36">
        <f t="shared" si="5"/>
        <v>673968.3460000004</v>
      </c>
      <c r="D28" s="37">
        <f t="shared" si="6"/>
        <v>-302484.50000000006</v>
      </c>
      <c r="E28" s="36">
        <f t="shared" si="7"/>
        <v>213557.97499999983</v>
      </c>
      <c r="F28" s="85"/>
      <c r="G28" s="85"/>
      <c r="H28" s="85"/>
      <c r="I28" s="85"/>
      <c r="J28" s="85"/>
      <c r="K28" s="85"/>
      <c r="L28" s="85"/>
    </row>
    <row r="29" spans="1:12" ht="12.75">
      <c r="A29" s="9">
        <v>7</v>
      </c>
      <c r="B29" s="32">
        <f t="shared" si="4"/>
        <v>-708867.8950000006</v>
      </c>
      <c r="C29" s="33">
        <f t="shared" si="5"/>
        <v>746511.6309999999</v>
      </c>
      <c r="D29" s="34">
        <f t="shared" si="6"/>
        <v>-411430.4999999995</v>
      </c>
      <c r="E29" s="33">
        <f t="shared" si="7"/>
        <v>288459.0749999999</v>
      </c>
      <c r="F29" s="85"/>
      <c r="G29" s="85"/>
      <c r="H29" s="85"/>
      <c r="I29" s="85"/>
      <c r="J29" s="85"/>
      <c r="K29" s="85"/>
      <c r="L29" s="85"/>
    </row>
    <row r="30" spans="1:12" ht="12.75">
      <c r="A30" s="4">
        <v>8</v>
      </c>
      <c r="B30" s="32">
        <f t="shared" si="4"/>
        <v>-771828.3249999998</v>
      </c>
      <c r="C30" s="33">
        <f t="shared" si="5"/>
        <v>721091.2130000008</v>
      </c>
      <c r="D30" s="34">
        <f t="shared" si="6"/>
        <v>-334908.5</v>
      </c>
      <c r="E30" s="33">
        <f t="shared" si="7"/>
        <v>260132.12500000003</v>
      </c>
      <c r="F30" s="85"/>
      <c r="G30" s="85"/>
      <c r="H30" s="85"/>
      <c r="I30" s="85"/>
      <c r="J30" s="85"/>
      <c r="K30" s="85"/>
      <c r="L30" s="85"/>
    </row>
    <row r="31" spans="1:12" ht="13.5" thickBot="1">
      <c r="A31" s="1">
        <v>9</v>
      </c>
      <c r="B31" s="35">
        <f t="shared" si="4"/>
        <v>0</v>
      </c>
      <c r="C31" s="36">
        <f t="shared" si="5"/>
        <v>0</v>
      </c>
      <c r="D31" s="37">
        <f t="shared" si="6"/>
        <v>0</v>
      </c>
      <c r="E31" s="36">
        <f t="shared" si="7"/>
        <v>0</v>
      </c>
      <c r="F31" s="85"/>
      <c r="G31" s="85"/>
      <c r="H31" s="85"/>
      <c r="I31" s="85"/>
      <c r="J31" s="85"/>
      <c r="K31" s="85"/>
      <c r="L31" s="85"/>
    </row>
    <row r="32" spans="1:12" ht="12.75">
      <c r="A32" s="4">
        <v>10</v>
      </c>
      <c r="B32" s="32">
        <f t="shared" si="4"/>
        <v>0</v>
      </c>
      <c r="C32" s="33">
        <f t="shared" si="5"/>
        <v>0</v>
      </c>
      <c r="D32" s="34">
        <f t="shared" si="6"/>
        <v>0</v>
      </c>
      <c r="E32" s="33">
        <f t="shared" si="7"/>
        <v>0</v>
      </c>
      <c r="F32" s="85"/>
      <c r="G32" s="85"/>
      <c r="H32" s="85"/>
      <c r="I32" s="85"/>
      <c r="J32" s="85"/>
      <c r="K32" s="85"/>
      <c r="L32" s="85"/>
    </row>
    <row r="33" spans="1:12" ht="12.75">
      <c r="A33" s="4">
        <v>11</v>
      </c>
      <c r="B33" s="32">
        <f t="shared" si="4"/>
        <v>0</v>
      </c>
      <c r="C33" s="33">
        <f t="shared" si="5"/>
        <v>0</v>
      </c>
      <c r="D33" s="34">
        <f t="shared" si="6"/>
        <v>0</v>
      </c>
      <c r="E33" s="33">
        <f t="shared" si="7"/>
        <v>0</v>
      </c>
      <c r="F33" s="85"/>
      <c r="G33" s="85"/>
      <c r="H33" s="85"/>
      <c r="I33" s="85"/>
      <c r="J33" s="85"/>
      <c r="K33" s="85"/>
      <c r="L33" s="85"/>
    </row>
    <row r="34" spans="1:12" ht="13.5" thickBot="1">
      <c r="A34" s="1">
        <v>12</v>
      </c>
      <c r="B34" s="35">
        <f t="shared" si="4"/>
        <v>0</v>
      </c>
      <c r="C34" s="36">
        <f t="shared" si="5"/>
        <v>0</v>
      </c>
      <c r="D34" s="37">
        <f t="shared" si="6"/>
        <v>0</v>
      </c>
      <c r="E34" s="36">
        <f t="shared" si="7"/>
        <v>0</v>
      </c>
      <c r="F34" s="85"/>
      <c r="G34" s="85"/>
      <c r="H34" s="85"/>
      <c r="I34" s="85"/>
      <c r="J34" s="85"/>
      <c r="K34" s="85"/>
      <c r="L34" s="85"/>
    </row>
    <row r="35" spans="1:12" ht="13.5" thickBot="1">
      <c r="A35" s="6" t="s">
        <v>0</v>
      </c>
      <c r="B35" s="38">
        <f>SUM(B23:B34)</f>
        <v>-7609681.219999999</v>
      </c>
      <c r="C35" s="39">
        <f>SUM(C23:C34)</f>
        <v>6502246.160000002</v>
      </c>
      <c r="D35" s="40">
        <f>SUM(D23:D34)</f>
        <v>-3153633.6999999997</v>
      </c>
      <c r="E35" s="87">
        <f>SUM(E23:E34)</f>
        <v>2191253.9849999994</v>
      </c>
      <c r="F35" s="86"/>
      <c r="G35" s="86"/>
      <c r="H35" s="86"/>
      <c r="I35" s="86"/>
      <c r="J35" s="25"/>
      <c r="K35" s="25"/>
      <c r="L35" s="25"/>
    </row>
    <row r="37" ht="13.5" thickBot="1"/>
    <row r="38" spans="1:9" ht="13.5" thickBot="1">
      <c r="A38" s="81" t="s">
        <v>6</v>
      </c>
      <c r="B38" s="94" t="s">
        <v>20</v>
      </c>
      <c r="C38" s="95"/>
      <c r="D38" s="95"/>
      <c r="E38" s="96"/>
      <c r="G38" s="94" t="s">
        <v>21</v>
      </c>
      <c r="H38" s="95"/>
      <c r="I38" s="96"/>
    </row>
    <row r="39" spans="1:9" ht="13.5" thickBot="1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0" ht="12.75">
      <c r="A40" s="75">
        <v>1</v>
      </c>
      <c r="B40" s="32">
        <v>-1093214.5200000005</v>
      </c>
      <c r="C40" s="33">
        <v>997620.1699999986</v>
      </c>
      <c r="D40" s="34">
        <v>-601994.3000000006</v>
      </c>
      <c r="E40" s="33">
        <v>350542.0800000004</v>
      </c>
      <c r="G40" s="30">
        <v>1348261.169999999</v>
      </c>
      <c r="H40" s="26">
        <v>1695307.740000001</v>
      </c>
      <c r="I40" s="26">
        <v>-347046.5700000019</v>
      </c>
      <c r="J40" s="45"/>
    </row>
    <row r="41" spans="1:10" ht="12.75">
      <c r="A41" s="75">
        <v>2</v>
      </c>
      <c r="B41" s="32">
        <v>-569716.3799999998</v>
      </c>
      <c r="C41" s="33">
        <v>673739.7050000008</v>
      </c>
      <c r="D41" s="34">
        <v>-412971.0999999996</v>
      </c>
      <c r="E41" s="33">
        <v>253616.48</v>
      </c>
      <c r="G41" s="30">
        <v>951373.4570000006</v>
      </c>
      <c r="H41" s="26">
        <v>1006704.7519999993</v>
      </c>
      <c r="I41" s="26">
        <v>-55331.294999998645</v>
      </c>
      <c r="J41" s="45"/>
    </row>
    <row r="42" spans="1:10" ht="13.5" thickBot="1">
      <c r="A42" s="69">
        <v>3</v>
      </c>
      <c r="B42" s="35">
        <v>-617513.3600000001</v>
      </c>
      <c r="C42" s="36">
        <v>726937.7369999994</v>
      </c>
      <c r="D42" s="37">
        <v>-405499.9000000002</v>
      </c>
      <c r="E42" s="36">
        <v>225703.83999999994</v>
      </c>
      <c r="G42" s="27">
        <v>989714.7179999994</v>
      </c>
      <c r="H42" s="29">
        <v>1060086.4010000003</v>
      </c>
      <c r="I42" s="29">
        <v>-70371.68300000089</v>
      </c>
      <c r="J42" s="45"/>
    </row>
    <row r="43" spans="1:10" ht="12.75">
      <c r="A43" s="75">
        <v>4</v>
      </c>
      <c r="B43" s="32">
        <v>-962612.0800000011</v>
      </c>
      <c r="C43" s="33">
        <v>793507.4049999998</v>
      </c>
      <c r="D43" s="34">
        <v>-388852.00000000035</v>
      </c>
      <c r="E43" s="33">
        <v>241645.35999999996</v>
      </c>
      <c r="G43" s="30">
        <v>1035422.6449999997</v>
      </c>
      <c r="H43" s="26">
        <v>1351733.9600000014</v>
      </c>
      <c r="I43" s="26">
        <v>-316311.3150000017</v>
      </c>
      <c r="J43" s="45"/>
    </row>
    <row r="44" spans="1:10" ht="12.75">
      <c r="A44" s="75">
        <v>5</v>
      </c>
      <c r="B44" s="32">
        <v>-943362.269999999</v>
      </c>
      <c r="C44" s="33">
        <v>606330.2200000003</v>
      </c>
      <c r="D44" s="34">
        <v>-431714.7999999997</v>
      </c>
      <c r="E44" s="33">
        <v>242254.72000000006</v>
      </c>
      <c r="G44" s="30">
        <v>856527.0700000004</v>
      </c>
      <c r="H44" s="26">
        <v>1383019.1999999986</v>
      </c>
      <c r="I44" s="26">
        <v>-526492.1299999981</v>
      </c>
      <c r="J44" s="45"/>
    </row>
    <row r="45" spans="1:10" ht="13.5" thickBot="1">
      <c r="A45" s="75">
        <v>6</v>
      </c>
      <c r="B45" s="35">
        <v>-811527.8150000004</v>
      </c>
      <c r="C45" s="36">
        <v>518305.02699999936</v>
      </c>
      <c r="D45" s="37">
        <v>-253507.40000000023</v>
      </c>
      <c r="E45" s="36">
        <v>83825.12000000017</v>
      </c>
      <c r="G45" s="27">
        <v>621190.6639999995</v>
      </c>
      <c r="H45" s="29">
        <v>1084095.7320000008</v>
      </c>
      <c r="I45" s="29">
        <v>-462905.06800000125</v>
      </c>
      <c r="J45" s="45"/>
    </row>
    <row r="46" spans="1:10" ht="12.75">
      <c r="A46" s="74">
        <v>7</v>
      </c>
      <c r="B46" s="32">
        <v>-658496.3349999998</v>
      </c>
      <c r="C46" s="33">
        <v>773308.8419999989</v>
      </c>
      <c r="D46" s="34">
        <v>-244882.0000000001</v>
      </c>
      <c r="E46" s="33">
        <v>169025.3599999999</v>
      </c>
      <c r="G46" s="30">
        <v>948517.6369999987</v>
      </c>
      <c r="H46" s="26">
        <v>909561.7699999999</v>
      </c>
      <c r="I46" s="26">
        <v>38955.866999998805</v>
      </c>
      <c r="J46" s="45"/>
    </row>
    <row r="47" spans="1:10" ht="12.75">
      <c r="A47" s="75">
        <v>8</v>
      </c>
      <c r="B47" s="32">
        <v>-463402.6899999999</v>
      </c>
      <c r="C47" s="33">
        <v>687370.0769999996</v>
      </c>
      <c r="D47" s="34">
        <v>-165513.29999999996</v>
      </c>
      <c r="E47" s="33">
        <v>1937.6799999999998</v>
      </c>
      <c r="G47" s="30">
        <v>698382.8279999996</v>
      </c>
      <c r="H47" s="26">
        <v>637991.0609999998</v>
      </c>
      <c r="I47" s="26">
        <v>60391.766999999876</v>
      </c>
      <c r="J47" s="45"/>
    </row>
    <row r="48" spans="1:10" ht="13.5" thickBot="1">
      <c r="A48" s="69">
        <v>9</v>
      </c>
      <c r="B48" s="35">
        <v>-605138.6649999999</v>
      </c>
      <c r="C48" s="36">
        <v>592910.2900000002</v>
      </c>
      <c r="D48" s="37">
        <v>-246650.3</v>
      </c>
      <c r="E48" s="36">
        <v>108699.51999999997</v>
      </c>
      <c r="G48" s="27">
        <v>706223.2370000002</v>
      </c>
      <c r="H48" s="29">
        <v>856402.392</v>
      </c>
      <c r="I48" s="29">
        <v>-150179.1549999998</v>
      </c>
      <c r="J48" s="45"/>
    </row>
    <row r="49" spans="1:10" ht="12.75">
      <c r="A49" s="75">
        <v>10</v>
      </c>
      <c r="B49" s="32">
        <v>-730548.6250000008</v>
      </c>
      <c r="C49" s="33">
        <v>571796.404999999</v>
      </c>
      <c r="D49" s="34">
        <v>-395656.3000000003</v>
      </c>
      <c r="E49" s="33">
        <v>128004.08000000005</v>
      </c>
      <c r="G49" s="30">
        <v>706460.584999999</v>
      </c>
      <c r="H49" s="26">
        <v>1132865.025000001</v>
      </c>
      <c r="I49" s="26">
        <v>-426404.44000000204</v>
      </c>
      <c r="J49" s="45"/>
    </row>
    <row r="50" spans="1:10" ht="12.75">
      <c r="A50" s="75">
        <v>11</v>
      </c>
      <c r="B50" s="32">
        <v>-541022.4649999999</v>
      </c>
      <c r="C50" s="33">
        <v>542586.8200000005</v>
      </c>
      <c r="D50" s="34">
        <v>-276569.8999999996</v>
      </c>
      <c r="E50" s="33">
        <v>99940.15999999992</v>
      </c>
      <c r="G50" s="30">
        <v>687957.3680000004</v>
      </c>
      <c r="H50" s="26">
        <v>863022.7529999994</v>
      </c>
      <c r="I50" s="26">
        <v>-175065.38499999908</v>
      </c>
      <c r="J50" s="45"/>
    </row>
    <row r="51" spans="1:10" ht="13.5" thickBot="1">
      <c r="A51" s="69">
        <v>12</v>
      </c>
      <c r="B51" s="35">
        <v>-901244.8099999987</v>
      </c>
      <c r="C51" s="36">
        <v>833949.4560000004</v>
      </c>
      <c r="D51" s="37">
        <v>-360060.1000000001</v>
      </c>
      <c r="E51" s="36">
        <v>206385.75999999998</v>
      </c>
      <c r="G51" s="43">
        <v>1046768.6160000004</v>
      </c>
      <c r="H51" s="44">
        <v>1267738.309999999</v>
      </c>
      <c r="I51" s="44">
        <v>-220969.6939999985</v>
      </c>
      <c r="J51" s="45"/>
    </row>
    <row r="52" spans="1:10" ht="13.5" thickBot="1">
      <c r="A52" s="69" t="s">
        <v>0</v>
      </c>
      <c r="B52" s="76">
        <f>SUM(B40:B51)</f>
        <v>-8897800.015</v>
      </c>
      <c r="C52" s="76">
        <f>SUM(C40:C51)</f>
        <v>8318362.153999997</v>
      </c>
      <c r="D52" s="76">
        <f>SUM(D40:D51)</f>
        <v>-4183871.4000000004</v>
      </c>
      <c r="E52" s="77">
        <f>SUM(E40:E51)</f>
        <v>2111580.16</v>
      </c>
      <c r="G52" s="78">
        <f>SUM(G40:G51)</f>
        <v>10596799.994999997</v>
      </c>
      <c r="H52" s="82">
        <f>SUM(H40:H51)</f>
        <v>13248529.095999999</v>
      </c>
      <c r="I52" s="79">
        <f>SUM(I40:I51)</f>
        <v>-2651729.1010000026</v>
      </c>
      <c r="J52" s="45"/>
    </row>
  </sheetData>
  <sheetProtection/>
  <mergeCells count="13">
    <mergeCell ref="A1:L1"/>
    <mergeCell ref="A2:L2"/>
    <mergeCell ref="A3:L3"/>
    <mergeCell ref="H4:I4"/>
    <mergeCell ref="J4:L4"/>
    <mergeCell ref="K19:L19"/>
    <mergeCell ref="J21:K21"/>
    <mergeCell ref="G38:I38"/>
    <mergeCell ref="B21:E21"/>
    <mergeCell ref="B38:E38"/>
    <mergeCell ref="B4:C4"/>
    <mergeCell ref="D4:E4"/>
    <mergeCell ref="F4:G4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9.75390625" style="47" bestFit="1" customWidth="1"/>
    <col min="2" max="2" width="9.75390625" style="0" bestFit="1" customWidth="1"/>
    <col min="3" max="3" width="10.25390625" style="0" customWidth="1"/>
    <col min="4" max="4" width="10.875" style="0" customWidth="1"/>
    <col min="5" max="5" width="10.625" style="0" customWidth="1"/>
    <col min="6" max="6" width="10.25390625" style="0" customWidth="1"/>
    <col min="7" max="7" width="10.875" style="0" customWidth="1"/>
    <col min="8" max="8" width="11.25390625" style="0" customWidth="1"/>
    <col min="9" max="9" width="11.875" style="0" customWidth="1"/>
  </cols>
  <sheetData>
    <row r="1" spans="1:9" ht="13.5" thickBot="1">
      <c r="A1" s="119" t="s">
        <v>14</v>
      </c>
      <c r="B1" s="119"/>
      <c r="C1" s="119"/>
      <c r="D1" s="119"/>
      <c r="E1" s="119"/>
      <c r="F1" s="119"/>
      <c r="G1" s="119"/>
      <c r="H1" s="119"/>
      <c r="I1" s="119"/>
    </row>
    <row r="2" spans="1:9" s="46" customFormat="1" ht="12.75">
      <c r="A2" s="59"/>
      <c r="B2" s="115" t="s">
        <v>9</v>
      </c>
      <c r="C2" s="116"/>
      <c r="D2" s="117" t="s">
        <v>3</v>
      </c>
      <c r="E2" s="117"/>
      <c r="F2" s="115" t="s">
        <v>5</v>
      </c>
      <c r="G2" s="116"/>
      <c r="H2" s="115" t="s">
        <v>4</v>
      </c>
      <c r="I2" s="118"/>
    </row>
    <row r="3" spans="1:9" s="46" customFormat="1" ht="12.75">
      <c r="A3" s="60" t="s">
        <v>6</v>
      </c>
      <c r="B3" s="48">
        <v>2017</v>
      </c>
      <c r="C3" s="51">
        <v>2016</v>
      </c>
      <c r="D3" s="48">
        <v>2017</v>
      </c>
      <c r="E3" s="51">
        <v>2016</v>
      </c>
      <c r="F3" s="48">
        <v>2017</v>
      </c>
      <c r="G3" s="51">
        <v>2016</v>
      </c>
      <c r="H3" s="48">
        <v>2017</v>
      </c>
      <c r="I3" s="51">
        <v>2016</v>
      </c>
    </row>
    <row r="4" spans="1:9" ht="12.75">
      <c r="A4" s="53">
        <v>1</v>
      </c>
      <c r="B4" s="49">
        <f>Hárok1!B23</f>
        <v>-1157476.7699999989</v>
      </c>
      <c r="C4" s="52">
        <f>Hárok1!B40</f>
        <v>-1093214.5200000005</v>
      </c>
      <c r="D4" s="50">
        <f>Hárok1!C23</f>
        <v>924984.3699999999</v>
      </c>
      <c r="E4" s="50">
        <f>Hárok1!C40</f>
        <v>997620.1699999986</v>
      </c>
      <c r="F4" s="49">
        <f>Hárok1!D23</f>
        <v>-565787.0999999999</v>
      </c>
      <c r="G4" s="52">
        <f>Hárok1!D40</f>
        <v>-601994.3000000006</v>
      </c>
      <c r="H4" s="49">
        <f>Hárok1!E23</f>
        <v>329260.79999999964</v>
      </c>
      <c r="I4" s="54">
        <f>Hárok1!E40</f>
        <v>350542.0800000004</v>
      </c>
    </row>
    <row r="5" spans="1:9" ht="12.75">
      <c r="A5" s="53">
        <v>2</v>
      </c>
      <c r="B5" s="49">
        <f>Hárok1!B24</f>
        <v>-1024382.45</v>
      </c>
      <c r="C5" s="52">
        <f>Hárok1!B41</f>
        <v>-569716.3799999998</v>
      </c>
      <c r="D5" s="50">
        <f>Hárok1!C24</f>
        <v>910915.7920000014</v>
      </c>
      <c r="E5" s="50">
        <f>Hárok1!C41</f>
        <v>673739.7050000008</v>
      </c>
      <c r="F5" s="49">
        <f>Hárok1!D24</f>
        <v>-476623.90000000026</v>
      </c>
      <c r="G5" s="52">
        <f>Hárok1!D41</f>
        <v>-412971.0999999996</v>
      </c>
      <c r="H5" s="49">
        <f>Hárok1!E24</f>
        <v>285676.4800000001</v>
      </c>
      <c r="I5" s="54">
        <f>Hárok1!E41</f>
        <v>253616.48</v>
      </c>
    </row>
    <row r="6" spans="1:9" ht="12.75">
      <c r="A6" s="53">
        <v>3</v>
      </c>
      <c r="B6" s="49">
        <f>Hárok1!B25</f>
        <v>-844507.6199999992</v>
      </c>
      <c r="C6" s="52">
        <f>Hárok1!B42</f>
        <v>-617513.3600000001</v>
      </c>
      <c r="D6" s="50">
        <f>Hárok1!C25</f>
        <v>859122.5729999997</v>
      </c>
      <c r="E6" s="50">
        <f>Hárok1!C42</f>
        <v>726937.7369999994</v>
      </c>
      <c r="F6" s="49">
        <f>Hárok1!D25</f>
        <v>-361642.10000000003</v>
      </c>
      <c r="G6" s="52">
        <f>Hárok1!D42</f>
        <v>-405499.9000000002</v>
      </c>
      <c r="H6" s="49">
        <f>Hárok1!E25</f>
        <v>219375.28000000012</v>
      </c>
      <c r="I6" s="54">
        <f>Hárok1!E42</f>
        <v>225703.83999999994</v>
      </c>
    </row>
    <row r="7" spans="1:9" ht="12.75">
      <c r="A7" s="53">
        <v>4</v>
      </c>
      <c r="B7" s="49">
        <f>Hárok1!B26</f>
        <v>-1117773.0849999997</v>
      </c>
      <c r="C7" s="52">
        <f>Hárok1!B43</f>
        <v>-962612.0800000011</v>
      </c>
      <c r="D7" s="50">
        <f>Hárok1!C26</f>
        <v>796734.4470000009</v>
      </c>
      <c r="E7" s="50">
        <f>Hárok1!C43</f>
        <v>793507.4049999998</v>
      </c>
      <c r="F7" s="49">
        <f>Hárok1!D26</f>
        <v>-342512.39999999973</v>
      </c>
      <c r="G7" s="52">
        <f>Hárok1!D43</f>
        <v>-388852.00000000035</v>
      </c>
      <c r="H7" s="49">
        <f>Hárok1!E26</f>
        <v>310287.5249999998</v>
      </c>
      <c r="I7" s="54">
        <f>Hárok1!E43</f>
        <v>241645.35999999996</v>
      </c>
    </row>
    <row r="8" spans="1:9" ht="12.75">
      <c r="A8" s="53">
        <v>5</v>
      </c>
      <c r="B8" s="49">
        <f>Hárok1!B27</f>
        <v>-1011992.1100000001</v>
      </c>
      <c r="C8" s="52">
        <f>Hárok1!B44</f>
        <v>-943362.269999999</v>
      </c>
      <c r="D8" s="50">
        <f>Hárok1!C27</f>
        <v>868917.7879999996</v>
      </c>
      <c r="E8" s="50">
        <f>Hárok1!C44</f>
        <v>606330.2200000003</v>
      </c>
      <c r="F8" s="49">
        <f>Hárok1!D27</f>
        <v>-358244.70000000024</v>
      </c>
      <c r="G8" s="52">
        <f>Hárok1!D44</f>
        <v>-431714.7999999997</v>
      </c>
      <c r="H8" s="49">
        <f>Hárok1!E27</f>
        <v>284504.725</v>
      </c>
      <c r="I8" s="54">
        <f>Hárok1!E44</f>
        <v>242254.72000000006</v>
      </c>
    </row>
    <row r="9" spans="1:9" ht="12.75">
      <c r="A9" s="53">
        <v>6</v>
      </c>
      <c r="B9" s="49">
        <f>Hárok1!B28</f>
        <v>-972852.9649999999</v>
      </c>
      <c r="C9" s="52">
        <f>Hárok1!B45</f>
        <v>-811527.8150000004</v>
      </c>
      <c r="D9" s="50">
        <f>Hárok1!C28</f>
        <v>673968.3460000004</v>
      </c>
      <c r="E9" s="50">
        <f>Hárok1!C45</f>
        <v>518305.02699999936</v>
      </c>
      <c r="F9" s="49">
        <f>Hárok1!D28</f>
        <v>-302484.50000000006</v>
      </c>
      <c r="G9" s="52">
        <f>Hárok1!D45</f>
        <v>-253507.40000000023</v>
      </c>
      <c r="H9" s="49">
        <f>Hárok1!E28</f>
        <v>213557.97499999983</v>
      </c>
      <c r="I9" s="54">
        <f>Hárok1!E45</f>
        <v>83825.12000000017</v>
      </c>
    </row>
    <row r="10" spans="1:9" ht="12.75">
      <c r="A10" s="53">
        <v>7</v>
      </c>
      <c r="B10" s="49">
        <f>Hárok1!B29</f>
        <v>-708867.8950000006</v>
      </c>
      <c r="C10" s="52">
        <f>Hárok1!B46</f>
        <v>-658496.3349999998</v>
      </c>
      <c r="D10" s="50">
        <f>Hárok1!C29</f>
        <v>746511.6309999999</v>
      </c>
      <c r="E10" s="50">
        <f>Hárok1!C46</f>
        <v>773308.8419999989</v>
      </c>
      <c r="F10" s="49">
        <f>Hárok1!D29</f>
        <v>-411430.4999999995</v>
      </c>
      <c r="G10" s="52">
        <f>Hárok1!D46</f>
        <v>-244882.0000000001</v>
      </c>
      <c r="H10" s="49">
        <f>Hárok1!E29</f>
        <v>288459.0749999999</v>
      </c>
      <c r="I10" s="54">
        <f>Hárok1!E46</f>
        <v>169025.3599999999</v>
      </c>
    </row>
    <row r="11" spans="1:9" ht="12.75">
      <c r="A11" s="53">
        <v>8</v>
      </c>
      <c r="B11" s="49">
        <f>Hárok1!B30</f>
        <v>-771828.3249999998</v>
      </c>
      <c r="C11" s="52">
        <f>Hárok1!B47</f>
        <v>-463402.6899999999</v>
      </c>
      <c r="D11" s="50">
        <f>Hárok1!C30</f>
        <v>721091.2130000008</v>
      </c>
      <c r="E11" s="50">
        <f>Hárok1!C47</f>
        <v>687370.0769999996</v>
      </c>
      <c r="F11" s="49">
        <f>Hárok1!D30</f>
        <v>-334908.5</v>
      </c>
      <c r="G11" s="52">
        <f>Hárok1!D47</f>
        <v>-165513.29999999996</v>
      </c>
      <c r="H11" s="49">
        <f>Hárok1!E30</f>
        <v>260132.12500000003</v>
      </c>
      <c r="I11" s="54">
        <f>Hárok1!E47</f>
        <v>1937.6799999999998</v>
      </c>
    </row>
    <row r="12" spans="1:9" ht="12.75">
      <c r="A12" s="53">
        <v>9</v>
      </c>
      <c r="B12" s="49">
        <f>Hárok1!B31</f>
        <v>0</v>
      </c>
      <c r="C12" s="52">
        <f>Hárok1!B48</f>
        <v>-605138.6649999999</v>
      </c>
      <c r="D12" s="50">
        <f>Hárok1!C31</f>
        <v>0</v>
      </c>
      <c r="E12" s="50">
        <f>Hárok1!C48</f>
        <v>592910.2900000002</v>
      </c>
      <c r="F12" s="49">
        <f>Hárok1!D31</f>
        <v>0</v>
      </c>
      <c r="G12" s="52">
        <f>Hárok1!D48</f>
        <v>-246650.3</v>
      </c>
      <c r="H12" s="49">
        <f>Hárok1!E31</f>
        <v>0</v>
      </c>
      <c r="I12" s="54">
        <f>Hárok1!E48</f>
        <v>108699.51999999997</v>
      </c>
    </row>
    <row r="13" spans="1:9" ht="12.75">
      <c r="A13" s="53">
        <v>10</v>
      </c>
      <c r="B13" s="49">
        <f>Hárok1!B32</f>
        <v>0</v>
      </c>
      <c r="C13" s="52">
        <f>Hárok1!B49</f>
        <v>-730548.6250000008</v>
      </c>
      <c r="D13" s="50">
        <f>Hárok1!C32</f>
        <v>0</v>
      </c>
      <c r="E13" s="50">
        <f>Hárok1!C49</f>
        <v>571796.404999999</v>
      </c>
      <c r="F13" s="49">
        <f>Hárok1!D32</f>
        <v>0</v>
      </c>
      <c r="G13" s="52">
        <f>Hárok1!D49</f>
        <v>-395656.3000000003</v>
      </c>
      <c r="H13" s="49">
        <f>Hárok1!E32</f>
        <v>0</v>
      </c>
      <c r="I13" s="54">
        <f>Hárok1!E49</f>
        <v>128004.08000000005</v>
      </c>
    </row>
    <row r="14" spans="1:9" ht="12.75">
      <c r="A14" s="53">
        <v>11</v>
      </c>
      <c r="B14" s="49">
        <f>Hárok1!B33</f>
        <v>0</v>
      </c>
      <c r="C14" s="52">
        <f>Hárok1!B50</f>
        <v>-541022.4649999999</v>
      </c>
      <c r="D14" s="50">
        <f>Hárok1!C33</f>
        <v>0</v>
      </c>
      <c r="E14" s="50">
        <f>Hárok1!C50</f>
        <v>542586.8200000005</v>
      </c>
      <c r="F14" s="49">
        <f>Hárok1!D33</f>
        <v>0</v>
      </c>
      <c r="G14" s="52">
        <f>Hárok1!D50</f>
        <v>-276569.8999999996</v>
      </c>
      <c r="H14" s="49">
        <f>Hárok1!E33</f>
        <v>0</v>
      </c>
      <c r="I14" s="54">
        <f>Hárok1!E50</f>
        <v>99940.15999999992</v>
      </c>
    </row>
    <row r="15" spans="1:9" ht="12.75">
      <c r="A15" s="60">
        <v>12</v>
      </c>
      <c r="B15" s="62">
        <f>Hárok1!B34</f>
        <v>0</v>
      </c>
      <c r="C15" s="63">
        <f>Hárok1!B51</f>
        <v>-901244.8099999987</v>
      </c>
      <c r="D15" s="64">
        <f>Hárok1!C34</f>
        <v>0</v>
      </c>
      <c r="E15" s="64">
        <f>Hárok1!C51</f>
        <v>833949.4560000004</v>
      </c>
      <c r="F15" s="62">
        <f>Hárok1!D34</f>
        <v>0</v>
      </c>
      <c r="G15" s="63">
        <f>Hárok1!D51</f>
        <v>-360060.1000000001</v>
      </c>
      <c r="H15" s="62">
        <f>Hárok1!E34</f>
        <v>0</v>
      </c>
      <c r="I15" s="65">
        <f>Hárok1!E51</f>
        <v>206385.75999999998</v>
      </c>
    </row>
    <row r="16" spans="1:9" ht="13.5" thickBot="1">
      <c r="A16" s="61" t="s">
        <v>0</v>
      </c>
      <c r="B16" s="55">
        <f>SUM(B4:B15)</f>
        <v>-7609681.219999999</v>
      </c>
      <c r="C16" s="56">
        <f aca="true" t="shared" si="0" ref="C16:I16">SUM(C4:C15)</f>
        <v>-8897800.015</v>
      </c>
      <c r="D16" s="57">
        <f t="shared" si="0"/>
        <v>6502246.160000002</v>
      </c>
      <c r="E16" s="57">
        <f t="shared" si="0"/>
        <v>8318362.153999997</v>
      </c>
      <c r="F16" s="55">
        <f t="shared" si="0"/>
        <v>-3153633.6999999997</v>
      </c>
      <c r="G16" s="56">
        <f t="shared" si="0"/>
        <v>-4183871.4000000004</v>
      </c>
      <c r="H16" s="55">
        <f t="shared" si="0"/>
        <v>2191253.9849999994</v>
      </c>
      <c r="I16" s="58">
        <f t="shared" si="0"/>
        <v>2111580.16</v>
      </c>
    </row>
    <row r="18" ht="12.75">
      <c r="A18" s="88" t="s">
        <v>17</v>
      </c>
    </row>
    <row r="19" spans="2:8" ht="12.75">
      <c r="B19" s="45"/>
      <c r="C19" s="45"/>
      <c r="D19" s="45"/>
      <c r="E19" s="45"/>
      <c r="F19" s="45"/>
      <c r="G19" s="45"/>
      <c r="H19" s="45"/>
    </row>
    <row r="21" spans="3:9" ht="12.75">
      <c r="C21" s="45"/>
      <c r="D21" s="45"/>
      <c r="E21" s="45"/>
      <c r="F21" s="45"/>
      <c r="G21" s="45"/>
      <c r="H21" s="45"/>
      <c r="I21" s="45"/>
    </row>
  </sheetData>
  <sheetProtection/>
  <mergeCells count="5">
    <mergeCell ref="B2:C2"/>
    <mergeCell ref="D2:E2"/>
    <mergeCell ref="F2:G2"/>
    <mergeCell ref="H2:I2"/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V19" sqref="V19"/>
    </sheetView>
  </sheetViews>
  <sheetFormatPr defaultColWidth="9.00390625" defaultRowHeight="12.75"/>
  <sheetData/>
  <sheetProtection sheet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Dudášik Stanislav</dc:creator>
  <cp:keywords/>
  <dc:description/>
  <cp:lastModifiedBy>ps0381</cp:lastModifiedBy>
  <cp:lastPrinted>2016-05-27T11:13:11Z</cp:lastPrinted>
  <dcterms:created xsi:type="dcterms:W3CDTF">2005-04-22T10:33:11Z</dcterms:created>
  <dcterms:modified xsi:type="dcterms:W3CDTF">2017-09-12T06:10:27Z</dcterms:modified>
  <cp:category/>
  <cp:version/>
  <cp:contentType/>
  <cp:contentStatus/>
</cp:coreProperties>
</file>